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mfq03gd\data03gd\gd\SPB\21000_PolBudEcono\21400_PolOrientat\21490_SoutienPolBud\21494_StatHisto\2026_Budget\Versions_finales\"/>
    </mc:Choice>
  </mc:AlternateContent>
  <xr:revisionPtr revIDLastSave="0" documentId="8_{0C264775-AA71-48EB-81ED-3CD499FD2886}" xr6:coauthVersionLast="47" xr6:coauthVersionMax="47" xr10:uidLastSave="{00000000-0000-0000-0000-000000000000}"/>
  <bookViews>
    <workbookView xWindow="57480" yWindow="-120" windowWidth="29040" windowHeight="15840" tabRatio="929" xr2:uid="{00000000-000D-0000-FFFF-FFFF00000000}"/>
  </bookViews>
  <sheets>
    <sheet name="TM" sheetId="1" r:id="rId1"/>
    <sheet name="Intro" sheetId="2" r:id="rId2"/>
    <sheet name="Modifications" sheetId="41" r:id="rId3"/>
    <sheet name="Ch1" sheetId="3" r:id="rId4"/>
    <sheet name="1" sheetId="4" r:id="rId5"/>
    <sheet name="2" sheetId="5" r:id="rId6"/>
    <sheet name="3" sheetId="6" r:id="rId7"/>
    <sheet name="4" sheetId="50" r:id="rId8"/>
    <sheet name="5" sheetId="7" r:id="rId9"/>
    <sheet name="6" sheetId="8" r:id="rId10"/>
    <sheet name="7" sheetId="52" r:id="rId11"/>
    <sheet name="8" sheetId="10" r:id="rId12"/>
    <sheet name="Ch2" sheetId="47" r:id="rId13"/>
    <sheet name="9" sheetId="13" r:id="rId14"/>
    <sheet name="10" sheetId="14" r:id="rId15"/>
    <sheet name="11" sheetId="15" r:id="rId16"/>
    <sheet name="12" sheetId="16" r:id="rId17"/>
    <sheet name="13" sheetId="17" r:id="rId18"/>
    <sheet name="14" sheetId="58" r:id="rId19"/>
    <sheet name="15" sheetId="18" r:id="rId20"/>
    <sheet name="16" sheetId="19" r:id="rId21"/>
    <sheet name="17" sheetId="20" r:id="rId22"/>
    <sheet name="18" sheetId="51" r:id="rId23"/>
    <sheet name="19" sheetId="53" r:id="rId24"/>
    <sheet name="20" sheetId="21" r:id="rId25"/>
    <sheet name="Validation_Ch2" sheetId="55" state="hidden" r:id="rId26"/>
    <sheet name="Ch3" sheetId="23" r:id="rId27"/>
    <sheet name="21" sheetId="24" r:id="rId28"/>
    <sheet name="22" sheetId="25" r:id="rId29"/>
    <sheet name="23" sheetId="26" r:id="rId30"/>
    <sheet name="Ch4" sheetId="28" r:id="rId31"/>
    <sheet name="24" sheetId="29" r:id="rId32"/>
    <sheet name="25" sheetId="30" r:id="rId33"/>
    <sheet name="26" sheetId="31" r:id="rId34"/>
    <sheet name="Ch5" sheetId="33" r:id="rId35"/>
    <sheet name="27" sheetId="34" r:id="rId36"/>
    <sheet name="28" sheetId="35" r:id="rId37"/>
    <sheet name="29" sheetId="36" r:id="rId38"/>
    <sheet name="30" sheetId="37" r:id="rId39"/>
    <sheet name="31" sheetId="39" r:id="rId40"/>
  </sheets>
  <externalReferences>
    <externalReference r:id="rId41"/>
  </externalReferences>
  <definedNames>
    <definedName name="note" localSheetId="25">[1]note!$D$11:$E$100</definedName>
    <definedName name="note">#REF!</definedName>
    <definedName name="_xlnm.Print_Area" localSheetId="4">'1'!$A$6:$AA$46</definedName>
    <definedName name="_xlnm.Print_Area" localSheetId="14">'10'!$A$6:$L$37</definedName>
    <definedName name="_xlnm.Print_Area" localSheetId="15">'11'!$A$6:$M$32</definedName>
    <definedName name="_xlnm.Print_Area" localSheetId="16">'12'!$A$6:$P$39</definedName>
    <definedName name="_xlnm.Print_Area" localSheetId="17">'13'!$A$6:$I$31</definedName>
    <definedName name="_xlnm.Print_Area" localSheetId="18">'14'!$A$6:$M$33</definedName>
    <definedName name="_xlnm.Print_Area" localSheetId="19">'15'!$A$6:$M$33</definedName>
    <definedName name="_xlnm.Print_Area" localSheetId="20">'16'!$A$6:$L$31</definedName>
    <definedName name="_xlnm.Print_Area" localSheetId="21">'17'!$A$6:$L$32</definedName>
    <definedName name="_xlnm.Print_Area" localSheetId="22">'18'!$A$6:$L$32</definedName>
    <definedName name="_xlnm.Print_Area" localSheetId="23">'19'!$A$6:$L$32</definedName>
    <definedName name="_xlnm.Print_Area" localSheetId="5">'2'!$A$6:$M$34</definedName>
    <definedName name="_xlnm.Print_Area" localSheetId="24">'20'!$A$6:$N$39</definedName>
    <definedName name="_xlnm.Print_Area" localSheetId="27">'21'!$A$6:$Q$41</definedName>
    <definedName name="_xlnm.Print_Area" localSheetId="28">'22'!$A$6:$H$40</definedName>
    <definedName name="_xlnm.Print_Area" localSheetId="29">'23'!$A$6:$G$18</definedName>
    <definedName name="_xlnm.Print_Area" localSheetId="31">'24'!$A$6:$L$37</definedName>
    <definedName name="_xlnm.Print_Area" localSheetId="32">'25'!$A$6:$D$36</definedName>
    <definedName name="_xlnm.Print_Area" localSheetId="33">'26'!$A$6:$E$32</definedName>
    <definedName name="_xlnm.Print_Area" localSheetId="35">'27'!$A$6:$N$31</definedName>
    <definedName name="_xlnm.Print_Area" localSheetId="36">'28'!$A$6:$P$32</definedName>
    <definedName name="_xlnm.Print_Area" localSheetId="37">'29'!$A$6:$M$31</definedName>
    <definedName name="_xlnm.Print_Area" localSheetId="6">'3'!$A$6:$P$35</definedName>
    <definedName name="_xlnm.Print_Area" localSheetId="38">'30'!$A$6:$S$32</definedName>
    <definedName name="_xlnm.Print_Area" localSheetId="39">'31'!$A$6:$G$32</definedName>
    <definedName name="_xlnm.Print_Area" localSheetId="7">'4'!$A$6:$K$36</definedName>
    <definedName name="_xlnm.Print_Area" localSheetId="8">'5'!$A$6:$K$33</definedName>
    <definedName name="_xlnm.Print_Area" localSheetId="9">'6'!$A$6:$I$33</definedName>
    <definedName name="_xlnm.Print_Area" localSheetId="10">'7'!$A$6:$O$28</definedName>
    <definedName name="_xlnm.Print_Area" localSheetId="11">'8'!$A$6:$H$34</definedName>
    <definedName name="_xlnm.Print_Area" localSheetId="13">'9'!$A$6:$J$54</definedName>
    <definedName name="_xlnm.Print_Area" localSheetId="3">'Ch1'!$A$4:$I$10</definedName>
    <definedName name="_xlnm.Print_Area" localSheetId="12">'Ch2'!$A$4:$L$11</definedName>
    <definedName name="_xlnm.Print_Area" localSheetId="26">'Ch3'!$A$4:$J$13</definedName>
    <definedName name="_xlnm.Print_Area" localSheetId="30">'Ch4'!$A$4:$E$13</definedName>
    <definedName name="_xlnm.Print_Area" localSheetId="34">'Ch5'!$A$4:$J$48</definedName>
    <definedName name="_xlnm.Print_Area" localSheetId="1">Intro!$A$4:$I$30</definedName>
    <definedName name="_xlnm.Print_Area" localSheetId="2">Modifications!$A$4:$I$42</definedName>
    <definedName name="_xlnm.Print_Area" localSheetId="0">TM!$B$3:$D$59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7" i="55" l="1"/>
  <c r="J156" i="55"/>
  <c r="J155" i="55"/>
  <c r="J154" i="55"/>
  <c r="J153" i="55"/>
  <c r="J152" i="55"/>
  <c r="J151" i="55"/>
  <c r="J150" i="55"/>
  <c r="J149" i="55"/>
  <c r="J148" i="55"/>
  <c r="J174" i="55" s="1"/>
  <c r="J147" i="55"/>
  <c r="J146" i="55"/>
  <c r="J145" i="55"/>
  <c r="J144" i="55"/>
  <c r="J170" i="55" s="1"/>
  <c r="J143" i="55"/>
  <c r="J142" i="55"/>
  <c r="J141" i="55"/>
  <c r="J140" i="55"/>
  <c r="J166" i="55" s="1"/>
  <c r="J139" i="55"/>
  <c r="J131" i="55"/>
  <c r="J130" i="55"/>
  <c r="J129" i="55"/>
  <c r="J128" i="55"/>
  <c r="J180" i="55" s="1"/>
  <c r="J127" i="55"/>
  <c r="J179" i="55" s="1"/>
  <c r="J126" i="55"/>
  <c r="J125" i="55"/>
  <c r="J124" i="55"/>
  <c r="J176" i="55" s="1"/>
  <c r="J123" i="55"/>
  <c r="J122" i="55"/>
  <c r="J121" i="55"/>
  <c r="J120" i="55"/>
  <c r="J172" i="55" s="1"/>
  <c r="J119" i="55"/>
  <c r="J171" i="55" s="1"/>
  <c r="J118" i="55"/>
  <c r="J117" i="55"/>
  <c r="J116" i="55"/>
  <c r="J115" i="55"/>
  <c r="J114" i="55"/>
  <c r="J113" i="55"/>
  <c r="J79" i="55"/>
  <c r="J78" i="55"/>
  <c r="J77" i="55"/>
  <c r="J76" i="55"/>
  <c r="J75" i="55"/>
  <c r="J74" i="55"/>
  <c r="J73" i="55"/>
  <c r="J72" i="55"/>
  <c r="J71" i="55"/>
  <c r="J70" i="55"/>
  <c r="J69" i="55"/>
  <c r="J68" i="55"/>
  <c r="J67" i="55"/>
  <c r="J66" i="55"/>
  <c r="J65" i="55"/>
  <c r="J64" i="55"/>
  <c r="J63" i="55"/>
  <c r="J62" i="55"/>
  <c r="J61" i="55"/>
  <c r="I79" i="55"/>
  <c r="I78" i="55"/>
  <c r="I77" i="55"/>
  <c r="I76" i="55"/>
  <c r="I75" i="55"/>
  <c r="I74" i="55"/>
  <c r="I73" i="55"/>
  <c r="I72" i="55"/>
  <c r="I71" i="55"/>
  <c r="I70" i="55"/>
  <c r="I69" i="55"/>
  <c r="I68" i="55"/>
  <c r="I67" i="55"/>
  <c r="I66" i="55"/>
  <c r="I65" i="55"/>
  <c r="I64" i="55"/>
  <c r="I63" i="55"/>
  <c r="I62" i="55"/>
  <c r="I61" i="55"/>
  <c r="I105" i="55"/>
  <c r="I104" i="55"/>
  <c r="I103" i="55"/>
  <c r="I102" i="55"/>
  <c r="I101" i="55"/>
  <c r="I100" i="55"/>
  <c r="I99" i="55"/>
  <c r="I98" i="55"/>
  <c r="I97" i="55"/>
  <c r="I96" i="55"/>
  <c r="I95" i="55"/>
  <c r="I94" i="55"/>
  <c r="I93" i="55"/>
  <c r="I92" i="55"/>
  <c r="I91" i="55"/>
  <c r="I90" i="55"/>
  <c r="I89" i="55"/>
  <c r="I88" i="55"/>
  <c r="I87" i="55"/>
  <c r="I131" i="55"/>
  <c r="I130" i="55"/>
  <c r="I129" i="55"/>
  <c r="I128" i="55"/>
  <c r="I127" i="55"/>
  <c r="I126" i="55"/>
  <c r="I125" i="55"/>
  <c r="I124" i="55"/>
  <c r="I123" i="55"/>
  <c r="I122" i="55"/>
  <c r="I121" i="55"/>
  <c r="I120" i="55"/>
  <c r="I119" i="55"/>
  <c r="I118" i="55"/>
  <c r="I117" i="55"/>
  <c r="I116" i="55"/>
  <c r="I115" i="55"/>
  <c r="I114" i="55"/>
  <c r="I113" i="55"/>
  <c r="I157" i="55"/>
  <c r="I156" i="55"/>
  <c r="I155" i="55"/>
  <c r="I154" i="55"/>
  <c r="I153" i="55"/>
  <c r="I152" i="55"/>
  <c r="I151" i="55"/>
  <c r="I150" i="55"/>
  <c r="I149" i="55"/>
  <c r="I148" i="55"/>
  <c r="I147" i="55"/>
  <c r="I146" i="55"/>
  <c r="I145" i="55"/>
  <c r="I144" i="55"/>
  <c r="I143" i="55"/>
  <c r="I142" i="55"/>
  <c r="I141" i="55"/>
  <c r="I140" i="55"/>
  <c r="I139" i="55"/>
  <c r="J187" i="55"/>
  <c r="J186" i="55"/>
  <c r="J185" i="55"/>
  <c r="J184" i="55"/>
  <c r="J183" i="55"/>
  <c r="J181" i="55"/>
  <c r="J178" i="55"/>
  <c r="J175" i="55"/>
  <c r="J173" i="55"/>
  <c r="J167" i="55"/>
  <c r="J165" i="55"/>
  <c r="J105" i="55"/>
  <c r="J104" i="55"/>
  <c r="J103" i="55"/>
  <c r="J102" i="55"/>
  <c r="J101" i="55"/>
  <c r="J100" i="55"/>
  <c r="J99" i="55"/>
  <c r="J98" i="55"/>
  <c r="J97" i="55"/>
  <c r="J96" i="55"/>
  <c r="J95" i="55"/>
  <c r="J94" i="55"/>
  <c r="J93" i="55"/>
  <c r="J92" i="55"/>
  <c r="J91" i="55"/>
  <c r="J90" i="55"/>
  <c r="J89" i="55"/>
  <c r="J88" i="55"/>
  <c r="J87" i="55"/>
  <c r="I53" i="55"/>
  <c r="I52" i="55"/>
  <c r="I51" i="55"/>
  <c r="I50" i="55"/>
  <c r="I49" i="55"/>
  <c r="I48" i="55"/>
  <c r="I47" i="55"/>
  <c r="I46" i="55"/>
  <c r="I45" i="55"/>
  <c r="I44" i="55"/>
  <c r="I43" i="55"/>
  <c r="I42" i="55"/>
  <c r="I41" i="55"/>
  <c r="I40" i="55"/>
  <c r="I39" i="55"/>
  <c r="I38" i="55"/>
  <c r="I37" i="55"/>
  <c r="I36" i="55"/>
  <c r="I35" i="55"/>
  <c r="J53" i="55"/>
  <c r="J52" i="55"/>
  <c r="J51" i="55"/>
  <c r="J50" i="55"/>
  <c r="J49" i="55"/>
  <c r="J48" i="55"/>
  <c r="J47" i="55"/>
  <c r="J46" i="55"/>
  <c r="J45" i="55"/>
  <c r="J44" i="55"/>
  <c r="J43" i="55"/>
  <c r="J42" i="55"/>
  <c r="J41" i="55"/>
  <c r="J40" i="55"/>
  <c r="J39" i="55"/>
  <c r="J38" i="55"/>
  <c r="J37" i="55"/>
  <c r="J36" i="55"/>
  <c r="J35" i="55"/>
  <c r="J27" i="55"/>
  <c r="J26" i="55"/>
  <c r="J25" i="55"/>
  <c r="J24" i="55"/>
  <c r="J23" i="55"/>
  <c r="J22" i="55"/>
  <c r="J21" i="55"/>
  <c r="J20" i="55"/>
  <c r="J19" i="55"/>
  <c r="J18" i="55"/>
  <c r="J17" i="55"/>
  <c r="J16" i="55"/>
  <c r="J15" i="55"/>
  <c r="J14" i="55"/>
  <c r="J13" i="55"/>
  <c r="J12" i="55"/>
  <c r="J11" i="55"/>
  <c r="J10" i="55"/>
  <c r="J9" i="55"/>
  <c r="I27" i="55"/>
  <c r="I26" i="55"/>
  <c r="I25" i="55"/>
  <c r="I24" i="55"/>
  <c r="I23" i="55"/>
  <c r="I22" i="55"/>
  <c r="I21" i="55"/>
  <c r="I20" i="55"/>
  <c r="I19" i="55"/>
  <c r="I18" i="55"/>
  <c r="I17" i="55"/>
  <c r="I16" i="55"/>
  <c r="I15" i="55"/>
  <c r="I14" i="55"/>
  <c r="I13" i="55"/>
  <c r="I12" i="55"/>
  <c r="I11" i="55"/>
  <c r="I10" i="55"/>
  <c r="I9" i="55"/>
  <c r="J168" i="55" l="1"/>
  <c r="J182" i="55"/>
  <c r="J177" i="55"/>
  <c r="J169" i="55"/>
  <c r="S9" i="55" l="1"/>
  <c r="S10" i="55"/>
  <c r="S11" i="55"/>
  <c r="S12" i="55"/>
  <c r="S113" i="55"/>
  <c r="S114" i="55"/>
  <c r="S115" i="55"/>
  <c r="S116" i="55"/>
  <c r="S139" i="55"/>
  <c r="S140" i="55"/>
  <c r="S141" i="55"/>
  <c r="S142" i="55"/>
  <c r="D9" i="55"/>
  <c r="D35" i="55" s="1"/>
  <c r="D10" i="55"/>
  <c r="D140" i="55" s="1"/>
  <c r="D11" i="55"/>
  <c r="D63" i="55" s="1"/>
  <c r="D12" i="55"/>
  <c r="D116" i="55" s="1"/>
  <c r="E9" i="55"/>
  <c r="F9" i="55"/>
  <c r="G9" i="55"/>
  <c r="H9" i="55"/>
  <c r="K9" i="55"/>
  <c r="L9" i="55"/>
  <c r="M9" i="55"/>
  <c r="N9" i="55"/>
  <c r="O9" i="55"/>
  <c r="P9" i="55"/>
  <c r="E10" i="55"/>
  <c r="F10" i="55"/>
  <c r="G10" i="55"/>
  <c r="H10" i="55"/>
  <c r="K10" i="55"/>
  <c r="L10" i="55"/>
  <c r="M10" i="55"/>
  <c r="N10" i="55"/>
  <c r="O10" i="55"/>
  <c r="P10" i="55"/>
  <c r="E11" i="55"/>
  <c r="F11" i="55"/>
  <c r="G11" i="55"/>
  <c r="H11" i="55"/>
  <c r="K11" i="55"/>
  <c r="L11" i="55"/>
  <c r="M11" i="55"/>
  <c r="N11" i="55"/>
  <c r="O11" i="55"/>
  <c r="P11" i="55"/>
  <c r="E12" i="55"/>
  <c r="F12" i="55"/>
  <c r="G12" i="55"/>
  <c r="H12" i="55"/>
  <c r="K12" i="55"/>
  <c r="L12" i="55"/>
  <c r="M12" i="55"/>
  <c r="N12" i="55"/>
  <c r="O12" i="55"/>
  <c r="P12" i="55"/>
  <c r="E35" i="55"/>
  <c r="F35" i="55"/>
  <c r="G35" i="55"/>
  <c r="H35" i="55"/>
  <c r="K35" i="55"/>
  <c r="L35" i="55"/>
  <c r="M35" i="55"/>
  <c r="N35" i="55"/>
  <c r="O35" i="55"/>
  <c r="P35" i="55"/>
  <c r="S35" i="55"/>
  <c r="E36" i="55"/>
  <c r="F36" i="55"/>
  <c r="G36" i="55"/>
  <c r="H36" i="55"/>
  <c r="K36" i="55"/>
  <c r="L36" i="55"/>
  <c r="M36" i="55"/>
  <c r="N36" i="55"/>
  <c r="O36" i="55"/>
  <c r="P36" i="55"/>
  <c r="S36" i="55"/>
  <c r="E37" i="55"/>
  <c r="F37" i="55"/>
  <c r="G37" i="55"/>
  <c r="H37" i="55"/>
  <c r="K37" i="55"/>
  <c r="L37" i="55"/>
  <c r="M37" i="55"/>
  <c r="N37" i="55"/>
  <c r="O37" i="55"/>
  <c r="P37" i="55"/>
  <c r="S37" i="55"/>
  <c r="E38" i="55"/>
  <c r="F38" i="55"/>
  <c r="G38" i="55"/>
  <c r="H38" i="55"/>
  <c r="K38" i="55"/>
  <c r="L38" i="55"/>
  <c r="M38" i="55"/>
  <c r="N38" i="55"/>
  <c r="O38" i="55"/>
  <c r="P38" i="55"/>
  <c r="S38" i="55"/>
  <c r="F61" i="55"/>
  <c r="K61" i="55"/>
  <c r="L61" i="55"/>
  <c r="M61" i="55"/>
  <c r="N61" i="55"/>
  <c r="P61" i="55"/>
  <c r="F62" i="55"/>
  <c r="K62" i="55"/>
  <c r="L62" i="55"/>
  <c r="M62" i="55"/>
  <c r="N62" i="55"/>
  <c r="P62" i="55"/>
  <c r="F63" i="55"/>
  <c r="K63" i="55"/>
  <c r="L63" i="55"/>
  <c r="M63" i="55"/>
  <c r="N63" i="55"/>
  <c r="P63" i="55"/>
  <c r="F64" i="55"/>
  <c r="K64" i="55"/>
  <c r="L64" i="55"/>
  <c r="M64" i="55"/>
  <c r="N64" i="55"/>
  <c r="P64" i="55"/>
  <c r="E87" i="55"/>
  <c r="F87" i="55"/>
  <c r="H87" i="55"/>
  <c r="K87" i="55"/>
  <c r="L87" i="55"/>
  <c r="M87" i="55"/>
  <c r="N87" i="55"/>
  <c r="P87" i="55"/>
  <c r="S87" i="55"/>
  <c r="E88" i="55"/>
  <c r="F88" i="55"/>
  <c r="H88" i="55"/>
  <c r="K88" i="55"/>
  <c r="L88" i="55"/>
  <c r="M88" i="55"/>
  <c r="N88" i="55"/>
  <c r="P88" i="55"/>
  <c r="S88" i="55"/>
  <c r="E89" i="55"/>
  <c r="F89" i="55"/>
  <c r="H89" i="55"/>
  <c r="K89" i="55"/>
  <c r="L89" i="55"/>
  <c r="M89" i="55"/>
  <c r="N89" i="55"/>
  <c r="P89" i="55"/>
  <c r="S89" i="55"/>
  <c r="E90" i="55"/>
  <c r="F90" i="55"/>
  <c r="H90" i="55"/>
  <c r="K90" i="55"/>
  <c r="L90" i="55"/>
  <c r="M90" i="55"/>
  <c r="N90" i="55"/>
  <c r="P90" i="55"/>
  <c r="S90" i="55"/>
  <c r="E113" i="55"/>
  <c r="F113" i="55"/>
  <c r="H113" i="55"/>
  <c r="H165" i="55" s="1"/>
  <c r="K113" i="55"/>
  <c r="L113" i="55"/>
  <c r="M113" i="55"/>
  <c r="N113" i="55"/>
  <c r="O113" i="55"/>
  <c r="O165" i="55" s="1"/>
  <c r="P113" i="55"/>
  <c r="E114" i="55"/>
  <c r="F114" i="55"/>
  <c r="H114" i="55"/>
  <c r="K114" i="55"/>
  <c r="K166" i="55" s="1"/>
  <c r="L114" i="55"/>
  <c r="L166" i="55" s="1"/>
  <c r="M114" i="55"/>
  <c r="N114" i="55"/>
  <c r="O114" i="55"/>
  <c r="O166" i="55" s="1"/>
  <c r="P114" i="55"/>
  <c r="E115" i="55"/>
  <c r="F115" i="55"/>
  <c r="H115" i="55"/>
  <c r="H167" i="55" s="1"/>
  <c r="K115" i="55"/>
  <c r="L115" i="55"/>
  <c r="M115" i="55"/>
  <c r="N115" i="55"/>
  <c r="O115" i="55"/>
  <c r="O167" i="55" s="1"/>
  <c r="P115" i="55"/>
  <c r="E116" i="55"/>
  <c r="F116" i="55"/>
  <c r="H116" i="55"/>
  <c r="H168" i="55" s="1"/>
  <c r="K116" i="55"/>
  <c r="L116" i="55"/>
  <c r="M116" i="55"/>
  <c r="N116" i="55"/>
  <c r="O116" i="55"/>
  <c r="P116" i="55"/>
  <c r="E139" i="55"/>
  <c r="E165" i="55" s="1"/>
  <c r="F139" i="55"/>
  <c r="F165" i="55" s="1"/>
  <c r="I165" i="55"/>
  <c r="K139" i="55"/>
  <c r="L139" i="55"/>
  <c r="M139" i="55"/>
  <c r="M165" i="55" s="1"/>
  <c r="N139" i="55"/>
  <c r="P139" i="55"/>
  <c r="E140" i="55"/>
  <c r="E166" i="55" s="1"/>
  <c r="F140" i="55"/>
  <c r="F166" i="55" s="1"/>
  <c r="I166" i="55"/>
  <c r="K140" i="55"/>
  <c r="L140" i="55"/>
  <c r="M140" i="55"/>
  <c r="N140" i="55"/>
  <c r="P140" i="55"/>
  <c r="E141" i="55"/>
  <c r="E167" i="55" s="1"/>
  <c r="F141" i="55"/>
  <c r="F167" i="55" s="1"/>
  <c r="K141" i="55"/>
  <c r="L141" i="55"/>
  <c r="M141" i="55"/>
  <c r="N141" i="55"/>
  <c r="P141" i="55"/>
  <c r="E142" i="55"/>
  <c r="F142" i="55"/>
  <c r="F168" i="55" s="1"/>
  <c r="K142" i="55"/>
  <c r="L142" i="55"/>
  <c r="M142" i="55"/>
  <c r="N142" i="55"/>
  <c r="P142" i="55"/>
  <c r="G165" i="55"/>
  <c r="L165" i="55"/>
  <c r="S165" i="55"/>
  <c r="G166" i="55"/>
  <c r="H166" i="55"/>
  <c r="S166" i="55"/>
  <c r="G167" i="55"/>
  <c r="I167" i="55"/>
  <c r="S167" i="55"/>
  <c r="G168" i="55"/>
  <c r="O168" i="55"/>
  <c r="S168" i="55"/>
  <c r="P165" i="55" l="1"/>
  <c r="D114" i="55"/>
  <c r="L167" i="55"/>
  <c r="P168" i="55"/>
  <c r="M167" i="55"/>
  <c r="M166" i="55"/>
  <c r="K167" i="55"/>
  <c r="D62" i="55"/>
  <c r="P166" i="55"/>
  <c r="Q114" i="55"/>
  <c r="T114" i="55" s="1"/>
  <c r="N165" i="55"/>
  <c r="Q62" i="55"/>
  <c r="T62" i="55" s="1"/>
  <c r="Q11" i="55"/>
  <c r="T11" i="55" s="1"/>
  <c r="Q88" i="55"/>
  <c r="T88" i="55" s="1"/>
  <c r="D61" i="55"/>
  <c r="D36" i="55"/>
  <c r="D166" i="55" s="1"/>
  <c r="D139" i="55"/>
  <c r="N167" i="55"/>
  <c r="Q89" i="55"/>
  <c r="T89" i="55" s="1"/>
  <c r="Q63" i="55"/>
  <c r="T63" i="55" s="1"/>
  <c r="E168" i="55"/>
  <c r="N168" i="55"/>
  <c r="Q61" i="55"/>
  <c r="T61" i="55" s="1"/>
  <c r="M168" i="55"/>
  <c r="Q12" i="55"/>
  <c r="T12" i="55" s="1"/>
  <c r="Q37" i="55"/>
  <c r="T37" i="55" s="1"/>
  <c r="Q113" i="55"/>
  <c r="T113" i="55" s="1"/>
  <c r="Q87" i="55"/>
  <c r="T87" i="55" s="1"/>
  <c r="Q141" i="55"/>
  <c r="T141" i="55" s="1"/>
  <c r="Q139" i="55"/>
  <c r="T139" i="55" s="1"/>
  <c r="Q115" i="55"/>
  <c r="T115" i="55" s="1"/>
  <c r="Q9" i="55"/>
  <c r="T9" i="55" s="1"/>
  <c r="Q10" i="55"/>
  <c r="T10" i="55" s="1"/>
  <c r="Q35" i="55"/>
  <c r="T35" i="55" s="1"/>
  <c r="Q36" i="55"/>
  <c r="T36" i="55" s="1"/>
  <c r="Q90" i="55"/>
  <c r="T90" i="55" s="1"/>
  <c r="Q38" i="55"/>
  <c r="T38" i="55" s="1"/>
  <c r="Q116" i="55"/>
  <c r="T116" i="55" s="1"/>
  <c r="Q64" i="55"/>
  <c r="T64" i="55" s="1"/>
  <c r="D87" i="55"/>
  <c r="D165" i="55"/>
  <c r="D113" i="55"/>
  <c r="D64" i="55"/>
  <c r="D142" i="55"/>
  <c r="D141" i="55"/>
  <c r="D37" i="55"/>
  <c r="D115" i="55"/>
  <c r="D38" i="55"/>
  <c r="P167" i="55"/>
  <c r="L168" i="55"/>
  <c r="K168" i="55"/>
  <c r="I168" i="55"/>
  <c r="N166" i="55"/>
  <c r="K165" i="55"/>
  <c r="Q142" i="55"/>
  <c r="T142" i="55" s="1"/>
  <c r="Q140" i="55"/>
  <c r="T140" i="55" s="1"/>
  <c r="D88" i="55" l="1"/>
  <c r="Q165" i="55"/>
  <c r="T165" i="55" s="1"/>
  <c r="Q166" i="55"/>
  <c r="T166" i="55" s="1"/>
  <c r="Q167" i="55"/>
  <c r="T167" i="55" s="1"/>
  <c r="Q168" i="55"/>
  <c r="T168" i="55" s="1"/>
  <c r="D89" i="55"/>
  <c r="D167" i="55"/>
  <c r="D90" i="55"/>
  <c r="D168" i="55"/>
  <c r="S169" i="55" l="1"/>
  <c r="S143" i="55"/>
  <c r="S117" i="55"/>
  <c r="S13" i="55"/>
  <c r="D13" i="55"/>
  <c r="D65" i="55" s="1"/>
  <c r="E13" i="55"/>
  <c r="F13" i="55"/>
  <c r="G13" i="55"/>
  <c r="H13" i="55"/>
  <c r="K13" i="55"/>
  <c r="L13" i="55"/>
  <c r="M13" i="55"/>
  <c r="N13" i="55"/>
  <c r="O13" i="55"/>
  <c r="P13" i="55"/>
  <c r="E39" i="55"/>
  <c r="F39" i="55"/>
  <c r="G39" i="55"/>
  <c r="H39" i="55"/>
  <c r="K39" i="55"/>
  <c r="L39" i="55"/>
  <c r="M39" i="55"/>
  <c r="N39" i="55"/>
  <c r="O39" i="55"/>
  <c r="P39" i="55"/>
  <c r="S39" i="55"/>
  <c r="F65" i="55"/>
  <c r="K65" i="55"/>
  <c r="L65" i="55"/>
  <c r="M65" i="55"/>
  <c r="N65" i="55"/>
  <c r="P65" i="55"/>
  <c r="E91" i="55"/>
  <c r="F91" i="55"/>
  <c r="H91" i="55"/>
  <c r="K91" i="55"/>
  <c r="L91" i="55"/>
  <c r="M91" i="55"/>
  <c r="N91" i="55"/>
  <c r="P91" i="55"/>
  <c r="S91" i="55"/>
  <c r="E117" i="55"/>
  <c r="F117" i="55"/>
  <c r="H117" i="55"/>
  <c r="H169" i="55" s="1"/>
  <c r="K117" i="55"/>
  <c r="L117" i="55"/>
  <c r="M117" i="55"/>
  <c r="N117" i="55"/>
  <c r="O117" i="55"/>
  <c r="O169" i="55" s="1"/>
  <c r="P117" i="55"/>
  <c r="E143" i="55"/>
  <c r="F143" i="55"/>
  <c r="K143" i="55"/>
  <c r="L143" i="55"/>
  <c r="M143" i="55"/>
  <c r="N143" i="55"/>
  <c r="P143" i="55"/>
  <c r="G169" i="55"/>
  <c r="S149" i="55"/>
  <c r="S123" i="55"/>
  <c r="S19" i="55"/>
  <c r="S186" i="55"/>
  <c r="S160" i="55"/>
  <c r="E160" i="55"/>
  <c r="S134" i="55"/>
  <c r="E134" i="55"/>
  <c r="H134" i="55"/>
  <c r="O134" i="55"/>
  <c r="S108" i="55"/>
  <c r="H108" i="55"/>
  <c r="E108" i="55"/>
  <c r="S56" i="55"/>
  <c r="O56" i="55"/>
  <c r="H56" i="55"/>
  <c r="E56" i="55"/>
  <c r="S30" i="55"/>
  <c r="O30" i="55"/>
  <c r="H30" i="55"/>
  <c r="E30" i="55"/>
  <c r="P169" i="55" l="1"/>
  <c r="I169" i="55"/>
  <c r="M169" i="55"/>
  <c r="F169" i="55"/>
  <c r="E169" i="55"/>
  <c r="Q13" i="55"/>
  <c r="T13" i="55" s="1"/>
  <c r="D143" i="55"/>
  <c r="N169" i="55"/>
  <c r="Q117" i="55"/>
  <c r="T117" i="55" s="1"/>
  <c r="L169" i="55"/>
  <c r="Q65" i="55"/>
  <c r="T65" i="55" s="1"/>
  <c r="Q39" i="55"/>
  <c r="T39" i="55" s="1"/>
  <c r="Q143" i="55"/>
  <c r="T143" i="55" s="1"/>
  <c r="Q91" i="55"/>
  <c r="T91" i="55" s="1"/>
  <c r="D39" i="55"/>
  <c r="D91" i="55" s="1"/>
  <c r="D117" i="55"/>
  <c r="K169" i="55"/>
  <c r="Q169" i="55" l="1"/>
  <c r="T169" i="55" s="1"/>
  <c r="D169" i="55"/>
  <c r="S40" i="55" l="1"/>
  <c r="S150" i="55" l="1"/>
  <c r="S124" i="55"/>
  <c r="S20" i="55"/>
  <c r="D14" i="55"/>
  <c r="D15" i="55"/>
  <c r="D16" i="55"/>
  <c r="D17" i="55"/>
  <c r="D18" i="55"/>
  <c r="S187" i="55" l="1"/>
  <c r="S185" i="55"/>
  <c r="S184" i="55"/>
  <c r="S183" i="55"/>
  <c r="S182" i="55"/>
  <c r="S171" i="55"/>
  <c r="S172" i="55"/>
  <c r="S173" i="55"/>
  <c r="S174" i="55"/>
  <c r="S175" i="55"/>
  <c r="S176" i="55"/>
  <c r="S177" i="55"/>
  <c r="S178" i="55"/>
  <c r="S179" i="55"/>
  <c r="S180" i="55"/>
  <c r="S181" i="55"/>
  <c r="S170" i="55"/>
  <c r="G170" i="55"/>
  <c r="G171" i="55"/>
  <c r="G172" i="55"/>
  <c r="G173" i="55"/>
  <c r="G174" i="55"/>
  <c r="G175" i="55"/>
  <c r="G176" i="55"/>
  <c r="G177" i="55"/>
  <c r="G178" i="55"/>
  <c r="G179" i="55"/>
  <c r="G180" i="55"/>
  <c r="G181" i="55"/>
  <c r="G182" i="55"/>
  <c r="G183" i="55"/>
  <c r="F184" i="55"/>
  <c r="G184" i="55"/>
  <c r="I184" i="55"/>
  <c r="K184" i="55"/>
  <c r="L184" i="55"/>
  <c r="M184" i="55"/>
  <c r="N184" i="55"/>
  <c r="P184" i="55"/>
  <c r="F185" i="55"/>
  <c r="G185" i="55"/>
  <c r="I185" i="55"/>
  <c r="K185" i="55"/>
  <c r="L185" i="55"/>
  <c r="M185" i="55"/>
  <c r="N185" i="55"/>
  <c r="P185" i="55"/>
  <c r="F186" i="55"/>
  <c r="G186" i="55"/>
  <c r="I186" i="55"/>
  <c r="K186" i="55"/>
  <c r="L186" i="55"/>
  <c r="M186" i="55"/>
  <c r="N186" i="55"/>
  <c r="P186" i="55"/>
  <c r="F187" i="55"/>
  <c r="G187" i="55"/>
  <c r="I187" i="55"/>
  <c r="K187" i="55"/>
  <c r="L187" i="55"/>
  <c r="M187" i="55"/>
  <c r="N187" i="55"/>
  <c r="P187" i="55"/>
  <c r="G41" i="55"/>
  <c r="G42" i="55"/>
  <c r="G43" i="55"/>
  <c r="G44" i="55"/>
  <c r="G45" i="55"/>
  <c r="G46" i="55"/>
  <c r="G47" i="55"/>
  <c r="G48" i="55"/>
  <c r="G49" i="55"/>
  <c r="G50" i="55"/>
  <c r="G51" i="55"/>
  <c r="G52" i="55"/>
  <c r="G53" i="55"/>
  <c r="G54" i="55"/>
  <c r="G55" i="55"/>
  <c r="G56" i="55"/>
  <c r="G40" i="55"/>
  <c r="S47" i="55"/>
  <c r="P157" i="55"/>
  <c r="P156" i="55"/>
  <c r="P151" i="55"/>
  <c r="P152" i="55"/>
  <c r="P153" i="55"/>
  <c r="P154" i="55"/>
  <c r="P155" i="55"/>
  <c r="K157" i="55"/>
  <c r="L157" i="55"/>
  <c r="M157" i="55"/>
  <c r="N157" i="55"/>
  <c r="N156" i="55"/>
  <c r="M156" i="55"/>
  <c r="L156" i="55"/>
  <c r="K156" i="55"/>
  <c r="K151" i="55"/>
  <c r="L151" i="55"/>
  <c r="M151" i="55"/>
  <c r="N151" i="55"/>
  <c r="K152" i="55"/>
  <c r="L152" i="55"/>
  <c r="M152" i="55"/>
  <c r="N152" i="55"/>
  <c r="K153" i="55"/>
  <c r="L153" i="55"/>
  <c r="M153" i="55"/>
  <c r="N153" i="55"/>
  <c r="K154" i="55"/>
  <c r="L154" i="55"/>
  <c r="M154" i="55"/>
  <c r="N154" i="55"/>
  <c r="K155" i="55"/>
  <c r="L155" i="55"/>
  <c r="M155" i="55"/>
  <c r="N155" i="55"/>
  <c r="F157" i="55"/>
  <c r="F156" i="55"/>
  <c r="F151" i="55"/>
  <c r="F152" i="55"/>
  <c r="F153" i="55"/>
  <c r="F154" i="55"/>
  <c r="F155" i="55"/>
  <c r="E161" i="55"/>
  <c r="Q161" i="55" s="1"/>
  <c r="E157" i="55"/>
  <c r="E158" i="55"/>
  <c r="Q158" i="55" s="1"/>
  <c r="E159" i="55"/>
  <c r="Q159" i="55" s="1"/>
  <c r="Q160" i="55"/>
  <c r="T160" i="55" s="1"/>
  <c r="E156" i="55"/>
  <c r="E151" i="55"/>
  <c r="E152" i="55"/>
  <c r="E153" i="55"/>
  <c r="E154" i="55"/>
  <c r="E155" i="55"/>
  <c r="D151" i="55"/>
  <c r="D152" i="55"/>
  <c r="D153" i="55"/>
  <c r="D154" i="55"/>
  <c r="D155" i="55"/>
  <c r="D156" i="55"/>
  <c r="D157" i="55"/>
  <c r="D158" i="55"/>
  <c r="D159" i="55"/>
  <c r="D160" i="55"/>
  <c r="D161" i="55"/>
  <c r="S161" i="55"/>
  <c r="S159" i="55"/>
  <c r="S158" i="55"/>
  <c r="S157" i="55"/>
  <c r="S156" i="55"/>
  <c r="S154" i="55"/>
  <c r="S155" i="55"/>
  <c r="S152" i="55"/>
  <c r="S153" i="55"/>
  <c r="S151" i="55"/>
  <c r="S135" i="55"/>
  <c r="S133" i="55"/>
  <c r="S132" i="55"/>
  <c r="S131" i="55"/>
  <c r="S130" i="55"/>
  <c r="S126" i="55"/>
  <c r="S127" i="55"/>
  <c r="S128" i="55"/>
  <c r="S129" i="55"/>
  <c r="S125" i="55"/>
  <c r="P131" i="55"/>
  <c r="P130" i="55"/>
  <c r="P125" i="55"/>
  <c r="P126" i="55"/>
  <c r="P127" i="55"/>
  <c r="P128" i="55"/>
  <c r="P129" i="55"/>
  <c r="O135" i="55"/>
  <c r="O187" i="55" s="1"/>
  <c r="O133" i="55"/>
  <c r="O185" i="55" s="1"/>
  <c r="O186" i="55"/>
  <c r="O132" i="55"/>
  <c r="O184" i="55" s="1"/>
  <c r="O131" i="55"/>
  <c r="O183" i="55" s="1"/>
  <c r="O130" i="55"/>
  <c r="O182" i="55" s="1"/>
  <c r="O125" i="55"/>
  <c r="O177" i="55" s="1"/>
  <c r="O126" i="55"/>
  <c r="O178" i="55" s="1"/>
  <c r="O127" i="55"/>
  <c r="O179" i="55" s="1"/>
  <c r="O128" i="55"/>
  <c r="O180" i="55" s="1"/>
  <c r="O129" i="55"/>
  <c r="O181" i="55" s="1"/>
  <c r="K131" i="55"/>
  <c r="L131" i="55"/>
  <c r="M131" i="55"/>
  <c r="N131" i="55"/>
  <c r="N130" i="55"/>
  <c r="M130" i="55"/>
  <c r="L130" i="55"/>
  <c r="K130" i="55"/>
  <c r="K125" i="55"/>
  <c r="L125" i="55"/>
  <c r="M125" i="55"/>
  <c r="N125" i="55"/>
  <c r="K126" i="55"/>
  <c r="L126" i="55"/>
  <c r="M126" i="55"/>
  <c r="N126" i="55"/>
  <c r="K127" i="55"/>
  <c r="L127" i="55"/>
  <c r="M127" i="55"/>
  <c r="N127" i="55"/>
  <c r="K128" i="55"/>
  <c r="L128" i="55"/>
  <c r="M128" i="55"/>
  <c r="N128" i="55"/>
  <c r="K129" i="55"/>
  <c r="L129" i="55"/>
  <c r="M129" i="55"/>
  <c r="N129" i="55"/>
  <c r="H135" i="55"/>
  <c r="H187" i="55" s="1"/>
  <c r="H125" i="55"/>
  <c r="H177" i="55" s="1"/>
  <c r="H126" i="55"/>
  <c r="H178" i="55" s="1"/>
  <c r="H127" i="55"/>
  <c r="H179" i="55" s="1"/>
  <c r="H128" i="55"/>
  <c r="H180" i="55" s="1"/>
  <c r="H129" i="55"/>
  <c r="H181" i="55" s="1"/>
  <c r="H130" i="55"/>
  <c r="H182" i="55" s="1"/>
  <c r="H131" i="55"/>
  <c r="H183" i="55" s="1"/>
  <c r="H132" i="55"/>
  <c r="H184" i="55" s="1"/>
  <c r="H133" i="55"/>
  <c r="H185" i="55" s="1"/>
  <c r="H186" i="55"/>
  <c r="F131" i="55"/>
  <c r="F130" i="55"/>
  <c r="F125" i="55"/>
  <c r="F126" i="55"/>
  <c r="F127" i="55"/>
  <c r="F128" i="55"/>
  <c r="F129" i="55"/>
  <c r="E135" i="55"/>
  <c r="E131" i="55"/>
  <c r="E132" i="55"/>
  <c r="E133" i="55"/>
  <c r="E130" i="55"/>
  <c r="E125" i="55"/>
  <c r="E126" i="55"/>
  <c r="E127" i="55"/>
  <c r="E128" i="55"/>
  <c r="E129" i="55"/>
  <c r="D135" i="55"/>
  <c r="D125" i="55"/>
  <c r="D126" i="55"/>
  <c r="D127" i="55"/>
  <c r="D128" i="55"/>
  <c r="D129" i="55"/>
  <c r="D130" i="55"/>
  <c r="D131" i="55"/>
  <c r="D132" i="55"/>
  <c r="D133" i="55"/>
  <c r="D134" i="55"/>
  <c r="P105" i="55"/>
  <c r="P104" i="55"/>
  <c r="K105" i="55"/>
  <c r="L105" i="55"/>
  <c r="M105" i="55"/>
  <c r="N105" i="55"/>
  <c r="N104" i="55"/>
  <c r="M104" i="55"/>
  <c r="L104" i="55"/>
  <c r="K104" i="55"/>
  <c r="H109" i="55"/>
  <c r="E109" i="55"/>
  <c r="E105" i="55"/>
  <c r="F105" i="55"/>
  <c r="E106" i="55"/>
  <c r="E107" i="55"/>
  <c r="F104" i="55"/>
  <c r="E104" i="55"/>
  <c r="S109" i="55"/>
  <c r="S107" i="55"/>
  <c r="S106" i="55"/>
  <c r="S105" i="55"/>
  <c r="S104" i="55"/>
  <c r="S99" i="55"/>
  <c r="S100" i="55"/>
  <c r="S101" i="55"/>
  <c r="S102" i="55"/>
  <c r="S103" i="55"/>
  <c r="E99" i="55"/>
  <c r="F99" i="55"/>
  <c r="H99" i="55"/>
  <c r="K99" i="55"/>
  <c r="L99" i="55"/>
  <c r="M99" i="55"/>
  <c r="N99" i="55"/>
  <c r="P99" i="55"/>
  <c r="E100" i="55"/>
  <c r="F100" i="55"/>
  <c r="H100" i="55"/>
  <c r="K100" i="55"/>
  <c r="L100" i="55"/>
  <c r="M100" i="55"/>
  <c r="N100" i="55"/>
  <c r="P100" i="55"/>
  <c r="E101" i="55"/>
  <c r="F101" i="55"/>
  <c r="H101" i="55"/>
  <c r="K101" i="55"/>
  <c r="L101" i="55"/>
  <c r="M101" i="55"/>
  <c r="N101" i="55"/>
  <c r="P101" i="55"/>
  <c r="E102" i="55"/>
  <c r="F102" i="55"/>
  <c r="H102" i="55"/>
  <c r="K102" i="55"/>
  <c r="L102" i="55"/>
  <c r="M102" i="55"/>
  <c r="N102" i="55"/>
  <c r="P102" i="55"/>
  <c r="E103" i="55"/>
  <c r="F103" i="55"/>
  <c r="H103" i="55"/>
  <c r="K103" i="55"/>
  <c r="L103" i="55"/>
  <c r="M103" i="55"/>
  <c r="N103" i="55"/>
  <c r="P103" i="55"/>
  <c r="H104" i="55"/>
  <c r="H105" i="55"/>
  <c r="H106" i="55"/>
  <c r="H107" i="55"/>
  <c r="P79" i="55"/>
  <c r="P78" i="55"/>
  <c r="K79" i="55"/>
  <c r="L79" i="55"/>
  <c r="M79" i="55"/>
  <c r="N79" i="55"/>
  <c r="Q80" i="55"/>
  <c r="T80" i="55" s="1"/>
  <c r="Q82" i="55"/>
  <c r="T82" i="55" s="1"/>
  <c r="N78" i="55"/>
  <c r="M78" i="55"/>
  <c r="L78" i="55"/>
  <c r="K78" i="55"/>
  <c r="F79" i="55"/>
  <c r="F78" i="55"/>
  <c r="F73" i="55"/>
  <c r="K73" i="55"/>
  <c r="L73" i="55"/>
  <c r="M73" i="55"/>
  <c r="N73" i="55"/>
  <c r="P73" i="55"/>
  <c r="F74" i="55"/>
  <c r="K74" i="55"/>
  <c r="L74" i="55"/>
  <c r="M74" i="55"/>
  <c r="N74" i="55"/>
  <c r="P74" i="55"/>
  <c r="F75" i="55"/>
  <c r="K75" i="55"/>
  <c r="L75" i="55"/>
  <c r="M75" i="55"/>
  <c r="N75" i="55"/>
  <c r="P75" i="55"/>
  <c r="F76" i="55"/>
  <c r="K76" i="55"/>
  <c r="L76" i="55"/>
  <c r="M76" i="55"/>
  <c r="N76" i="55"/>
  <c r="P76" i="55"/>
  <c r="F77" i="55"/>
  <c r="K77" i="55"/>
  <c r="L77" i="55"/>
  <c r="M77" i="55"/>
  <c r="N77" i="55"/>
  <c r="P77" i="55"/>
  <c r="Q81" i="55"/>
  <c r="T81" i="55" s="1"/>
  <c r="D73" i="55"/>
  <c r="D74" i="55"/>
  <c r="D75" i="55"/>
  <c r="D76" i="55"/>
  <c r="D77" i="55"/>
  <c r="D78" i="55"/>
  <c r="D79" i="55"/>
  <c r="D80" i="55"/>
  <c r="D81" i="55"/>
  <c r="D82" i="55"/>
  <c r="D83" i="55"/>
  <c r="O57" i="55"/>
  <c r="O55" i="55"/>
  <c r="O54" i="55"/>
  <c r="O53" i="55"/>
  <c r="P53" i="55"/>
  <c r="P52" i="55"/>
  <c r="O52" i="55"/>
  <c r="K53" i="55"/>
  <c r="L53" i="55"/>
  <c r="M53" i="55"/>
  <c r="N53" i="55"/>
  <c r="N52" i="55"/>
  <c r="M52" i="55"/>
  <c r="L52" i="55"/>
  <c r="K52" i="55"/>
  <c r="H57" i="55"/>
  <c r="E57" i="55"/>
  <c r="E53" i="55"/>
  <c r="F53" i="55"/>
  <c r="E54" i="55"/>
  <c r="E55" i="55"/>
  <c r="F52" i="55"/>
  <c r="E52" i="55"/>
  <c r="H55" i="55"/>
  <c r="E47" i="55"/>
  <c r="F47" i="55"/>
  <c r="H47" i="55"/>
  <c r="K47" i="55"/>
  <c r="L47" i="55"/>
  <c r="M47" i="55"/>
  <c r="N47" i="55"/>
  <c r="O47" i="55"/>
  <c r="P47" i="55"/>
  <c r="E48" i="55"/>
  <c r="F48" i="55"/>
  <c r="H48" i="55"/>
  <c r="K48" i="55"/>
  <c r="L48" i="55"/>
  <c r="M48" i="55"/>
  <c r="N48" i="55"/>
  <c r="O48" i="55"/>
  <c r="P48" i="55"/>
  <c r="E49" i="55"/>
  <c r="F49" i="55"/>
  <c r="H49" i="55"/>
  <c r="K49" i="55"/>
  <c r="L49" i="55"/>
  <c r="M49" i="55"/>
  <c r="N49" i="55"/>
  <c r="O49" i="55"/>
  <c r="P49" i="55"/>
  <c r="E50" i="55"/>
  <c r="F50" i="55"/>
  <c r="H50" i="55"/>
  <c r="K50" i="55"/>
  <c r="L50" i="55"/>
  <c r="M50" i="55"/>
  <c r="N50" i="55"/>
  <c r="O50" i="55"/>
  <c r="P50" i="55"/>
  <c r="E51" i="55"/>
  <c r="F51" i="55"/>
  <c r="H51" i="55"/>
  <c r="K51" i="55"/>
  <c r="L51" i="55"/>
  <c r="M51" i="55"/>
  <c r="N51" i="55"/>
  <c r="O51" i="55"/>
  <c r="P51" i="55"/>
  <c r="H52" i="55"/>
  <c r="H53" i="55"/>
  <c r="H54" i="55"/>
  <c r="S57" i="55"/>
  <c r="S55" i="55"/>
  <c r="S54" i="55"/>
  <c r="S53" i="55"/>
  <c r="S52" i="55"/>
  <c r="S48" i="55"/>
  <c r="S49" i="55"/>
  <c r="S50" i="55"/>
  <c r="S51" i="55"/>
  <c r="D56" i="55"/>
  <c r="D108" i="55" s="1"/>
  <c r="D57" i="55"/>
  <c r="D109" i="55" s="1"/>
  <c r="D47" i="55"/>
  <c r="D99" i="55" s="1"/>
  <c r="D48" i="55"/>
  <c r="D100" i="55" s="1"/>
  <c r="D49" i="55"/>
  <c r="D101" i="55" s="1"/>
  <c r="D50" i="55"/>
  <c r="D102" i="55" s="1"/>
  <c r="D51" i="55"/>
  <c r="D103" i="55" s="1"/>
  <c r="D52" i="55"/>
  <c r="D104" i="55" s="1"/>
  <c r="D53" i="55"/>
  <c r="D105" i="55" s="1"/>
  <c r="D54" i="55"/>
  <c r="D106" i="55" s="1"/>
  <c r="D55" i="55"/>
  <c r="D107" i="55" s="1"/>
  <c r="S31" i="55"/>
  <c r="S29" i="55"/>
  <c r="S28" i="55"/>
  <c r="S27" i="55"/>
  <c r="S26" i="55"/>
  <c r="P27" i="55"/>
  <c r="P26" i="55"/>
  <c r="O31" i="55"/>
  <c r="O29" i="55"/>
  <c r="O28" i="55"/>
  <c r="O27" i="55"/>
  <c r="O26" i="55"/>
  <c r="M27" i="55"/>
  <c r="N27" i="55"/>
  <c r="N26" i="55"/>
  <c r="M26" i="55"/>
  <c r="L27" i="55"/>
  <c r="L26" i="55"/>
  <c r="K27" i="55"/>
  <c r="K26" i="55"/>
  <c r="H31" i="55"/>
  <c r="F27" i="55"/>
  <c r="F26" i="55"/>
  <c r="S22" i="55"/>
  <c r="S23" i="55"/>
  <c r="S24" i="55"/>
  <c r="S25" i="55"/>
  <c r="S21" i="55"/>
  <c r="E31" i="55"/>
  <c r="E27" i="55"/>
  <c r="E28" i="55"/>
  <c r="E29" i="55"/>
  <c r="E26" i="55"/>
  <c r="G26" i="55"/>
  <c r="H26" i="55"/>
  <c r="G27" i="55"/>
  <c r="H27" i="55"/>
  <c r="G28" i="55"/>
  <c r="H28" i="55"/>
  <c r="G29" i="55"/>
  <c r="H29" i="55"/>
  <c r="G30" i="55"/>
  <c r="E21" i="55"/>
  <c r="F21" i="55"/>
  <c r="G21" i="55"/>
  <c r="H21" i="55"/>
  <c r="K21" i="55"/>
  <c r="L21" i="55"/>
  <c r="M21" i="55"/>
  <c r="N21" i="55"/>
  <c r="O21" i="55"/>
  <c r="P21" i="55"/>
  <c r="E22" i="55"/>
  <c r="F22" i="55"/>
  <c r="G22" i="55"/>
  <c r="H22" i="55"/>
  <c r="K22" i="55"/>
  <c r="L22" i="55"/>
  <c r="M22" i="55"/>
  <c r="N22" i="55"/>
  <c r="O22" i="55"/>
  <c r="P22" i="55"/>
  <c r="E23" i="55"/>
  <c r="F23" i="55"/>
  <c r="G23" i="55"/>
  <c r="H23" i="55"/>
  <c r="K23" i="55"/>
  <c r="L23" i="55"/>
  <c r="M23" i="55"/>
  <c r="N23" i="55"/>
  <c r="O23" i="55"/>
  <c r="P23" i="55"/>
  <c r="E24" i="55"/>
  <c r="F24" i="55"/>
  <c r="G24" i="55"/>
  <c r="H24" i="55"/>
  <c r="K24" i="55"/>
  <c r="L24" i="55"/>
  <c r="M24" i="55"/>
  <c r="N24" i="55"/>
  <c r="O24" i="55"/>
  <c r="P24" i="55"/>
  <c r="E25" i="55"/>
  <c r="F25" i="55"/>
  <c r="G25" i="55"/>
  <c r="H25" i="55"/>
  <c r="K25" i="55"/>
  <c r="L25" i="55"/>
  <c r="M25" i="55"/>
  <c r="N25" i="55"/>
  <c r="O25" i="55"/>
  <c r="P25" i="55"/>
  <c r="L180" i="55" l="1"/>
  <c r="L177" i="55"/>
  <c r="E178" i="55"/>
  <c r="F178" i="55"/>
  <c r="M179" i="55"/>
  <c r="E182" i="55"/>
  <c r="F182" i="55"/>
  <c r="M181" i="55"/>
  <c r="L181" i="55"/>
  <c r="L178" i="55"/>
  <c r="L183" i="55"/>
  <c r="K181" i="55"/>
  <c r="K178" i="55"/>
  <c r="K183" i="55"/>
  <c r="K180" i="55"/>
  <c r="K177" i="55"/>
  <c r="E183" i="55"/>
  <c r="I179" i="55"/>
  <c r="P178" i="55"/>
  <c r="L179" i="55"/>
  <c r="E181" i="55"/>
  <c r="F181" i="55"/>
  <c r="I182" i="55"/>
  <c r="N179" i="55"/>
  <c r="K182" i="55"/>
  <c r="I178" i="55"/>
  <c r="P177" i="55"/>
  <c r="K179" i="55"/>
  <c r="N182" i="55"/>
  <c r="E180" i="55"/>
  <c r="F180" i="55"/>
  <c r="E177" i="55"/>
  <c r="F177" i="55"/>
  <c r="I183" i="55"/>
  <c r="T158" i="55"/>
  <c r="N180" i="55"/>
  <c r="N177" i="55"/>
  <c r="E186" i="55"/>
  <c r="Q186" i="55" s="1"/>
  <c r="T186" i="55" s="1"/>
  <c r="F183" i="55"/>
  <c r="M177" i="55"/>
  <c r="P181" i="55"/>
  <c r="E185" i="55"/>
  <c r="Q185" i="55" s="1"/>
  <c r="T185" i="55" s="1"/>
  <c r="P180" i="55"/>
  <c r="I177" i="55"/>
  <c r="D185" i="55"/>
  <c r="D186" i="55"/>
  <c r="M180" i="55"/>
  <c r="D187" i="55"/>
  <c r="D177" i="55"/>
  <c r="D178" i="55"/>
  <c r="D179" i="55"/>
  <c r="Q106" i="55"/>
  <c r="T106" i="55" s="1"/>
  <c r="N181" i="55"/>
  <c r="N183" i="55"/>
  <c r="M182" i="55"/>
  <c r="D180" i="55"/>
  <c r="M178" i="55"/>
  <c r="M183" i="55"/>
  <c r="D181" i="55"/>
  <c r="D182" i="55"/>
  <c r="D183" i="55"/>
  <c r="D184" i="55"/>
  <c r="Q132" i="55"/>
  <c r="T132" i="55" s="1"/>
  <c r="P179" i="55"/>
  <c r="P183" i="55"/>
  <c r="P182" i="55"/>
  <c r="E179" i="55"/>
  <c r="E187" i="55"/>
  <c r="Q187" i="55" s="1"/>
  <c r="T187" i="55" s="1"/>
  <c r="L182" i="55"/>
  <c r="Q151" i="55"/>
  <c r="T151" i="55" s="1"/>
  <c r="Q157" i="55"/>
  <c r="T157" i="55" s="1"/>
  <c r="I181" i="55"/>
  <c r="Q127" i="55"/>
  <c r="T127" i="55" s="1"/>
  <c r="Q107" i="55"/>
  <c r="T107" i="55" s="1"/>
  <c r="F179" i="55"/>
  <c r="E184" i="55"/>
  <c r="Q184" i="55" s="1"/>
  <c r="T184" i="55" s="1"/>
  <c r="Q126" i="55"/>
  <c r="T126" i="55" s="1"/>
  <c r="Q135" i="55"/>
  <c r="T135" i="55" s="1"/>
  <c r="Q133" i="55"/>
  <c r="T133" i="55" s="1"/>
  <c r="Q134" i="55"/>
  <c r="T134" i="55" s="1"/>
  <c r="T161" i="55"/>
  <c r="Q129" i="55"/>
  <c r="T129" i="55" s="1"/>
  <c r="Q125" i="55"/>
  <c r="T125" i="55" s="1"/>
  <c r="Q152" i="55"/>
  <c r="T152" i="55" s="1"/>
  <c r="T159" i="55"/>
  <c r="Q131" i="55"/>
  <c r="T131" i="55" s="1"/>
  <c r="Q156" i="55"/>
  <c r="T156" i="55" s="1"/>
  <c r="Q130" i="55"/>
  <c r="T130" i="55" s="1"/>
  <c r="Q153" i="55"/>
  <c r="T153" i="55" s="1"/>
  <c r="Q154" i="55"/>
  <c r="T154" i="55" s="1"/>
  <c r="N178" i="55"/>
  <c r="Q128" i="55"/>
  <c r="T128" i="55" s="1"/>
  <c r="Q155" i="55"/>
  <c r="T155" i="55" s="1"/>
  <c r="I180" i="55"/>
  <c r="Q102" i="55"/>
  <c r="T102" i="55" s="1"/>
  <c r="Q105" i="55"/>
  <c r="T105" i="55" s="1"/>
  <c r="Q99" i="55"/>
  <c r="T99" i="55" s="1"/>
  <c r="Q100" i="55"/>
  <c r="T100" i="55" s="1"/>
  <c r="Q101" i="55"/>
  <c r="T101" i="55" s="1"/>
  <c r="Q103" i="55"/>
  <c r="T103" i="55" s="1"/>
  <c r="Q109" i="55"/>
  <c r="T109" i="55" s="1"/>
  <c r="Q108" i="55"/>
  <c r="T108" i="55" s="1"/>
  <c r="Q104" i="55"/>
  <c r="T104" i="55" s="1"/>
  <c r="Q77" i="55"/>
  <c r="T77" i="55" s="1"/>
  <c r="Q76" i="55"/>
  <c r="T76" i="55" s="1"/>
  <c r="Q73" i="55"/>
  <c r="T73" i="55" s="1"/>
  <c r="Q56" i="55"/>
  <c r="T56" i="55" s="1"/>
  <c r="Q75" i="55"/>
  <c r="T75" i="55" s="1"/>
  <c r="Q74" i="55"/>
  <c r="T74" i="55" s="1"/>
  <c r="Q78" i="55"/>
  <c r="T78" i="55" s="1"/>
  <c r="Q83" i="55"/>
  <c r="T83" i="55" s="1"/>
  <c r="Q79" i="55"/>
  <c r="T79" i="55" s="1"/>
  <c r="Q55" i="55"/>
  <c r="T55" i="55" s="1"/>
  <c r="Q54" i="55"/>
  <c r="T54" i="55" s="1"/>
  <c r="Q51" i="55"/>
  <c r="T51" i="55" s="1"/>
  <c r="Q49" i="55"/>
  <c r="T49" i="55" s="1"/>
  <c r="Q47" i="55"/>
  <c r="T47" i="55" s="1"/>
  <c r="Q50" i="55"/>
  <c r="T50" i="55" s="1"/>
  <c r="Q48" i="55"/>
  <c r="T48" i="55" s="1"/>
  <c r="Q53" i="55"/>
  <c r="T53" i="55" s="1"/>
  <c r="Q57" i="55"/>
  <c r="T57" i="55" s="1"/>
  <c r="Q52" i="55"/>
  <c r="T52" i="55" s="1"/>
  <c r="Q30" i="55"/>
  <c r="T30" i="55" s="1"/>
  <c r="Q29" i="55"/>
  <c r="T29" i="55" s="1"/>
  <c r="Q27" i="55"/>
  <c r="T27" i="55" s="1"/>
  <c r="Q31" i="55"/>
  <c r="T31" i="55" s="1"/>
  <c r="Q28" i="55"/>
  <c r="T28" i="55" s="1"/>
  <c r="Q26" i="55"/>
  <c r="T26" i="55" s="1"/>
  <c r="Q22" i="55"/>
  <c r="T22" i="55" s="1"/>
  <c r="Q24" i="55"/>
  <c r="T24" i="55" s="1"/>
  <c r="Q21" i="55"/>
  <c r="T21" i="55" s="1"/>
  <c r="Q23" i="55"/>
  <c r="T23" i="55" s="1"/>
  <c r="Q25" i="55"/>
  <c r="T25" i="55" s="1"/>
  <c r="Q180" i="55" l="1"/>
  <c r="T180" i="55" s="1"/>
  <c r="Q178" i="55"/>
  <c r="T178" i="55" s="1"/>
  <c r="Q183" i="55"/>
  <c r="T183" i="55" s="1"/>
  <c r="Q177" i="55"/>
  <c r="T177" i="55" s="1"/>
  <c r="Q181" i="55"/>
  <c r="T181" i="55" s="1"/>
  <c r="Q179" i="55"/>
  <c r="T179" i="55" s="1"/>
  <c r="Q182" i="55"/>
  <c r="T182" i="55" s="1"/>
  <c r="F93" i="55"/>
  <c r="F94" i="55"/>
  <c r="F95" i="55"/>
  <c r="F96" i="55"/>
  <c r="F97" i="55"/>
  <c r="F98" i="55"/>
  <c r="F92" i="55"/>
  <c r="F67" i="55"/>
  <c r="K67" i="55"/>
  <c r="L67" i="55"/>
  <c r="M67" i="55"/>
  <c r="N67" i="55"/>
  <c r="P67" i="55"/>
  <c r="F68" i="55"/>
  <c r="K68" i="55"/>
  <c r="L68" i="55"/>
  <c r="M68" i="55"/>
  <c r="N68" i="55"/>
  <c r="P68" i="55"/>
  <c r="F69" i="55"/>
  <c r="K69" i="55"/>
  <c r="L69" i="55"/>
  <c r="M69" i="55"/>
  <c r="N69" i="55"/>
  <c r="P69" i="55"/>
  <c r="F70" i="55"/>
  <c r="K70" i="55"/>
  <c r="L70" i="55"/>
  <c r="M70" i="55"/>
  <c r="N70" i="55"/>
  <c r="P70" i="55"/>
  <c r="F71" i="55"/>
  <c r="K71" i="55"/>
  <c r="L71" i="55"/>
  <c r="M71" i="55"/>
  <c r="N71" i="55"/>
  <c r="P71" i="55"/>
  <c r="F72" i="55"/>
  <c r="K72" i="55"/>
  <c r="L72" i="55"/>
  <c r="M72" i="55"/>
  <c r="N72" i="55"/>
  <c r="P72" i="55"/>
  <c r="P66" i="55"/>
  <c r="N66" i="55"/>
  <c r="M66" i="55"/>
  <c r="L66" i="55"/>
  <c r="K66" i="55"/>
  <c r="F66" i="55"/>
  <c r="P98" i="55"/>
  <c r="N98" i="55"/>
  <c r="M98" i="55"/>
  <c r="L98" i="55"/>
  <c r="K98" i="55"/>
  <c r="H98" i="55"/>
  <c r="E98" i="55"/>
  <c r="P97" i="55"/>
  <c r="N97" i="55"/>
  <c r="M97" i="55"/>
  <c r="L97" i="55"/>
  <c r="K97" i="55"/>
  <c r="H97" i="55"/>
  <c r="E97" i="55"/>
  <c r="P96" i="55"/>
  <c r="N96" i="55"/>
  <c r="M96" i="55"/>
  <c r="L96" i="55"/>
  <c r="K96" i="55"/>
  <c r="H96" i="55"/>
  <c r="E96" i="55"/>
  <c r="P95" i="55"/>
  <c r="N95" i="55"/>
  <c r="M95" i="55"/>
  <c r="L95" i="55"/>
  <c r="K95" i="55"/>
  <c r="H95" i="55"/>
  <c r="E95" i="55"/>
  <c r="P94" i="55"/>
  <c r="N94" i="55"/>
  <c r="M94" i="55"/>
  <c r="L94" i="55"/>
  <c r="K94" i="55"/>
  <c r="H94" i="55"/>
  <c r="E94" i="55"/>
  <c r="P93" i="55"/>
  <c r="N93" i="55"/>
  <c r="M93" i="55"/>
  <c r="L93" i="55"/>
  <c r="K93" i="55"/>
  <c r="H93" i="55"/>
  <c r="E93" i="55"/>
  <c r="M92" i="55"/>
  <c r="P92" i="55"/>
  <c r="N92" i="55"/>
  <c r="L92" i="55"/>
  <c r="K92" i="55"/>
  <c r="E92" i="55"/>
  <c r="H92" i="55"/>
  <c r="S93" i="55"/>
  <c r="S94" i="55"/>
  <c r="S95" i="55"/>
  <c r="S96" i="55"/>
  <c r="S97" i="55"/>
  <c r="S98" i="55"/>
  <c r="S92" i="55"/>
  <c r="E41" i="55"/>
  <c r="F41" i="55"/>
  <c r="H41" i="55"/>
  <c r="K41" i="55"/>
  <c r="L41" i="55"/>
  <c r="M41" i="55"/>
  <c r="N41" i="55"/>
  <c r="O41" i="55"/>
  <c r="P41" i="55"/>
  <c r="E42" i="55"/>
  <c r="F42" i="55"/>
  <c r="H42" i="55"/>
  <c r="K42" i="55"/>
  <c r="L42" i="55"/>
  <c r="M42" i="55"/>
  <c r="N42" i="55"/>
  <c r="O42" i="55"/>
  <c r="P42" i="55"/>
  <c r="E43" i="55"/>
  <c r="F43" i="55"/>
  <c r="H43" i="55"/>
  <c r="K43" i="55"/>
  <c r="L43" i="55"/>
  <c r="M43" i="55"/>
  <c r="N43" i="55"/>
  <c r="O43" i="55"/>
  <c r="P43" i="55"/>
  <c r="E44" i="55"/>
  <c r="F44" i="55"/>
  <c r="H44" i="55"/>
  <c r="K44" i="55"/>
  <c r="L44" i="55"/>
  <c r="M44" i="55"/>
  <c r="N44" i="55"/>
  <c r="O44" i="55"/>
  <c r="P44" i="55"/>
  <c r="E45" i="55"/>
  <c r="F45" i="55"/>
  <c r="H45" i="55"/>
  <c r="K45" i="55"/>
  <c r="L45" i="55"/>
  <c r="M45" i="55"/>
  <c r="N45" i="55"/>
  <c r="O45" i="55"/>
  <c r="P45" i="55"/>
  <c r="E46" i="55"/>
  <c r="F46" i="55"/>
  <c r="H46" i="55"/>
  <c r="K46" i="55"/>
  <c r="L46" i="55"/>
  <c r="M46" i="55"/>
  <c r="N46" i="55"/>
  <c r="O46" i="55"/>
  <c r="P46" i="55"/>
  <c r="F40" i="55"/>
  <c r="P40" i="55"/>
  <c r="O40" i="55"/>
  <c r="M40" i="55"/>
  <c r="L40" i="55"/>
  <c r="K40" i="55"/>
  <c r="N40" i="55"/>
  <c r="H40" i="55"/>
  <c r="E40" i="55"/>
  <c r="S41" i="55"/>
  <c r="S42" i="55"/>
  <c r="S43" i="55"/>
  <c r="S44" i="55"/>
  <c r="S45" i="55"/>
  <c r="S46" i="55"/>
  <c r="Q40" i="55" l="1"/>
  <c r="T40" i="55" s="1"/>
  <c r="Q67" i="55"/>
  <c r="T67" i="55" s="1"/>
  <c r="Q66" i="55"/>
  <c r="T66" i="55" s="1"/>
  <c r="Q72" i="55"/>
  <c r="T72" i="55" s="1"/>
  <c r="Q71" i="55"/>
  <c r="T71" i="55" s="1"/>
  <c r="Q70" i="55"/>
  <c r="T70" i="55" s="1"/>
  <c r="Q69" i="55"/>
  <c r="T69" i="55" s="1"/>
  <c r="Q68" i="55"/>
  <c r="T68" i="55" s="1"/>
  <c r="Q94" i="55"/>
  <c r="T94" i="55" s="1"/>
  <c r="Q93" i="55"/>
  <c r="T93" i="55" s="1"/>
  <c r="Q43" i="55"/>
  <c r="T43" i="55" s="1"/>
  <c r="Q44" i="55"/>
  <c r="T44" i="55" s="1"/>
  <c r="Q98" i="55"/>
  <c r="T98" i="55" s="1"/>
  <c r="Q96" i="55"/>
  <c r="T96" i="55" s="1"/>
  <c r="Q45" i="55"/>
  <c r="T45" i="55" s="1"/>
  <c r="Q95" i="55"/>
  <c r="T95" i="55" s="1"/>
  <c r="Q97" i="55"/>
  <c r="T97" i="55" s="1"/>
  <c r="Q92" i="55"/>
  <c r="T92" i="55" s="1"/>
  <c r="Q42" i="55"/>
  <c r="T42" i="55" s="1"/>
  <c r="Q46" i="55"/>
  <c r="T46" i="55" s="1"/>
  <c r="Q41" i="55"/>
  <c r="T41" i="55" s="1"/>
  <c r="P150" i="55" l="1"/>
  <c r="N150" i="55"/>
  <c r="M150" i="55"/>
  <c r="L150" i="55"/>
  <c r="K150" i="55"/>
  <c r="F150" i="55"/>
  <c r="E150" i="55"/>
  <c r="P149" i="55"/>
  <c r="N149" i="55"/>
  <c r="M149" i="55"/>
  <c r="L149" i="55"/>
  <c r="K149" i="55"/>
  <c r="F149" i="55"/>
  <c r="E149" i="55"/>
  <c r="S148" i="55"/>
  <c r="P148" i="55"/>
  <c r="N148" i="55"/>
  <c r="M148" i="55"/>
  <c r="L148" i="55"/>
  <c r="K148" i="55"/>
  <c r="F148" i="55"/>
  <c r="E148" i="55"/>
  <c r="S147" i="55"/>
  <c r="P147" i="55"/>
  <c r="N147" i="55"/>
  <c r="M147" i="55"/>
  <c r="L147" i="55"/>
  <c r="K147" i="55"/>
  <c r="F147" i="55"/>
  <c r="E147" i="55"/>
  <c r="S146" i="55"/>
  <c r="P146" i="55"/>
  <c r="N146" i="55"/>
  <c r="M146" i="55"/>
  <c r="L146" i="55"/>
  <c r="K146" i="55"/>
  <c r="F146" i="55"/>
  <c r="E146" i="55"/>
  <c r="S145" i="55"/>
  <c r="P145" i="55"/>
  <c r="N145" i="55"/>
  <c r="M145" i="55"/>
  <c r="L145" i="55"/>
  <c r="K145" i="55"/>
  <c r="F145" i="55"/>
  <c r="E145" i="55"/>
  <c r="S144" i="55"/>
  <c r="P144" i="55"/>
  <c r="N144" i="55"/>
  <c r="M144" i="55"/>
  <c r="L144" i="55"/>
  <c r="K144" i="55"/>
  <c r="F144" i="55"/>
  <c r="E144" i="55"/>
  <c r="P124" i="55"/>
  <c r="O124" i="55"/>
  <c r="O176" i="55" s="1"/>
  <c r="N124" i="55"/>
  <c r="M124" i="55"/>
  <c r="L124" i="55"/>
  <c r="K124" i="55"/>
  <c r="H124" i="55"/>
  <c r="H176" i="55" s="1"/>
  <c r="F124" i="55"/>
  <c r="E124" i="55"/>
  <c r="P123" i="55"/>
  <c r="O123" i="55"/>
  <c r="O175" i="55" s="1"/>
  <c r="N123" i="55"/>
  <c r="M123" i="55"/>
  <c r="L123" i="55"/>
  <c r="L175" i="55" s="1"/>
  <c r="K123" i="55"/>
  <c r="I175" i="55"/>
  <c r="H123" i="55"/>
  <c r="H175" i="55" s="1"/>
  <c r="F123" i="55"/>
  <c r="E123" i="55"/>
  <c r="S122" i="55"/>
  <c r="P122" i="55"/>
  <c r="O122" i="55"/>
  <c r="O174" i="55" s="1"/>
  <c r="N122" i="55"/>
  <c r="M122" i="55"/>
  <c r="L122" i="55"/>
  <c r="K122" i="55"/>
  <c r="H122" i="55"/>
  <c r="H174" i="55" s="1"/>
  <c r="F122" i="55"/>
  <c r="E122" i="55"/>
  <c r="S121" i="55"/>
  <c r="P121" i="55"/>
  <c r="O121" i="55"/>
  <c r="O173" i="55" s="1"/>
  <c r="N121" i="55"/>
  <c r="M121" i="55"/>
  <c r="L121" i="55"/>
  <c r="K121" i="55"/>
  <c r="H121" i="55"/>
  <c r="H173" i="55" s="1"/>
  <c r="F121" i="55"/>
  <c r="E121" i="55"/>
  <c r="S120" i="55"/>
  <c r="P120" i="55"/>
  <c r="O120" i="55"/>
  <c r="O172" i="55" s="1"/>
  <c r="N120" i="55"/>
  <c r="M120" i="55"/>
  <c r="L120" i="55"/>
  <c r="K120" i="55"/>
  <c r="H120" i="55"/>
  <c r="H172" i="55" s="1"/>
  <c r="F120" i="55"/>
  <c r="E120" i="55"/>
  <c r="S119" i="55"/>
  <c r="P119" i="55"/>
  <c r="O119" i="55"/>
  <c r="O171" i="55" s="1"/>
  <c r="N119" i="55"/>
  <c r="M119" i="55"/>
  <c r="L119" i="55"/>
  <c r="L171" i="55" s="1"/>
  <c r="K119" i="55"/>
  <c r="H119" i="55"/>
  <c r="H171" i="55" s="1"/>
  <c r="F119" i="55"/>
  <c r="E119" i="55"/>
  <c r="S118" i="55"/>
  <c r="P118" i="55"/>
  <c r="O118" i="55"/>
  <c r="O170" i="55" s="1"/>
  <c r="N118" i="55"/>
  <c r="M118" i="55"/>
  <c r="L118" i="55"/>
  <c r="K118" i="55"/>
  <c r="H118" i="55"/>
  <c r="H170" i="55" s="1"/>
  <c r="F118" i="55"/>
  <c r="E118" i="55"/>
  <c r="P20" i="55"/>
  <c r="O20" i="55"/>
  <c r="N20" i="55"/>
  <c r="M20" i="55"/>
  <c r="L20" i="55"/>
  <c r="K20" i="55"/>
  <c r="H20" i="55"/>
  <c r="G20" i="55"/>
  <c r="P19" i="55"/>
  <c r="O19" i="55"/>
  <c r="N19" i="55"/>
  <c r="M19" i="55"/>
  <c r="L19" i="55"/>
  <c r="K19" i="55"/>
  <c r="H19" i="55"/>
  <c r="G19" i="55"/>
  <c r="S18" i="55"/>
  <c r="P18" i="55"/>
  <c r="O18" i="55"/>
  <c r="N18" i="55"/>
  <c r="M18" i="55"/>
  <c r="L18" i="55"/>
  <c r="K18" i="55"/>
  <c r="H18" i="55"/>
  <c r="G18" i="55"/>
  <c r="D148" i="55"/>
  <c r="S17" i="55"/>
  <c r="P17" i="55"/>
  <c r="O17" i="55"/>
  <c r="N17" i="55"/>
  <c r="M17" i="55"/>
  <c r="L17" i="55"/>
  <c r="K17" i="55"/>
  <c r="H17" i="55"/>
  <c r="G17" i="55"/>
  <c r="S16" i="55"/>
  <c r="P16" i="55"/>
  <c r="O16" i="55"/>
  <c r="N16" i="55"/>
  <c r="M16" i="55"/>
  <c r="L16" i="55"/>
  <c r="K16" i="55"/>
  <c r="H16" i="55"/>
  <c r="G16" i="55"/>
  <c r="S15" i="55"/>
  <c r="P15" i="55"/>
  <c r="O15" i="55"/>
  <c r="N15" i="55"/>
  <c r="M15" i="55"/>
  <c r="L15" i="55"/>
  <c r="K15" i="55"/>
  <c r="H15" i="55"/>
  <c r="G15" i="55"/>
  <c r="S14" i="55"/>
  <c r="P14" i="55"/>
  <c r="O14" i="55"/>
  <c r="N14" i="55"/>
  <c r="M14" i="55"/>
  <c r="L14" i="55"/>
  <c r="K14" i="55"/>
  <c r="H14" i="55"/>
  <c r="G14" i="55"/>
  <c r="F15" i="55"/>
  <c r="F16" i="55"/>
  <c r="F17" i="55"/>
  <c r="F18" i="55"/>
  <c r="F19" i="55"/>
  <c r="F20" i="55"/>
  <c r="F14" i="55"/>
  <c r="E15" i="55"/>
  <c r="E16" i="55"/>
  <c r="E17" i="55"/>
  <c r="E18" i="55"/>
  <c r="E19" i="55"/>
  <c r="E20" i="55"/>
  <c r="E14" i="55"/>
  <c r="P171" i="55" l="1"/>
  <c r="F174" i="55"/>
  <c r="K172" i="55"/>
  <c r="E172" i="55"/>
  <c r="M176" i="55"/>
  <c r="K175" i="55"/>
  <c r="L172" i="55"/>
  <c r="M172" i="55"/>
  <c r="M171" i="55"/>
  <c r="N172" i="55"/>
  <c r="I174" i="55"/>
  <c r="M175" i="55"/>
  <c r="F173" i="55"/>
  <c r="F175" i="55"/>
  <c r="K176" i="55"/>
  <c r="F171" i="55"/>
  <c r="L176" i="55"/>
  <c r="N173" i="55"/>
  <c r="I171" i="55"/>
  <c r="F172" i="55"/>
  <c r="I172" i="55"/>
  <c r="I176" i="55"/>
  <c r="I173" i="55"/>
  <c r="M173" i="55"/>
  <c r="N174" i="55"/>
  <c r="L170" i="55"/>
  <c r="M170" i="55"/>
  <c r="N175" i="55"/>
  <c r="K170" i="55"/>
  <c r="P175" i="55"/>
  <c r="P174" i="55"/>
  <c r="E176" i="55"/>
  <c r="N170" i="55"/>
  <c r="P172" i="55"/>
  <c r="E175" i="55"/>
  <c r="P176" i="55"/>
  <c r="E173" i="55"/>
  <c r="E170" i="55"/>
  <c r="E171" i="55"/>
  <c r="P170" i="55"/>
  <c r="P173" i="55"/>
  <c r="M174" i="55"/>
  <c r="L174" i="55"/>
  <c r="L173" i="55"/>
  <c r="K173" i="55"/>
  <c r="K171" i="55"/>
  <c r="K174" i="55"/>
  <c r="N171" i="55"/>
  <c r="N176" i="55"/>
  <c r="I170" i="55"/>
  <c r="F170" i="55"/>
  <c r="F176" i="55"/>
  <c r="E174" i="55"/>
  <c r="D72" i="55"/>
  <c r="D150" i="55"/>
  <c r="D67" i="55"/>
  <c r="D145" i="55"/>
  <c r="D68" i="55"/>
  <c r="D146" i="55"/>
  <c r="D71" i="55"/>
  <c r="D149" i="55"/>
  <c r="D69" i="55"/>
  <c r="D147" i="55"/>
  <c r="D66" i="55"/>
  <c r="D144" i="55"/>
  <c r="D44" i="55"/>
  <c r="D70" i="55"/>
  <c r="D122" i="55"/>
  <c r="D124" i="55"/>
  <c r="D46" i="55"/>
  <c r="D119" i="55"/>
  <c r="D41" i="55"/>
  <c r="D120" i="55"/>
  <c r="D42" i="55"/>
  <c r="D118" i="55"/>
  <c r="D40" i="55"/>
  <c r="D121" i="55"/>
  <c r="D43" i="55"/>
  <c r="D123" i="55"/>
  <c r="D45" i="55"/>
  <c r="Q150" i="55"/>
  <c r="T150" i="55" s="1"/>
  <c r="Q18" i="55"/>
  <c r="T18" i="55" s="1"/>
  <c r="Q119" i="55"/>
  <c r="T119" i="55" s="1"/>
  <c r="Q149" i="55"/>
  <c r="T149" i="55" s="1"/>
  <c r="Q123" i="55"/>
  <c r="T123" i="55" s="1"/>
  <c r="Q121" i="55"/>
  <c r="T121" i="55" s="1"/>
  <c r="Q148" i="55"/>
  <c r="T148" i="55" s="1"/>
  <c r="Q118" i="55"/>
  <c r="T118" i="55" s="1"/>
  <c r="Q146" i="55"/>
  <c r="T146" i="55" s="1"/>
  <c r="Q16" i="55"/>
  <c r="T16" i="55" s="1"/>
  <c r="Q124" i="55"/>
  <c r="T124" i="55" s="1"/>
  <c r="Q120" i="55"/>
  <c r="T120" i="55" s="1"/>
  <c r="Q144" i="55"/>
  <c r="T144" i="55" s="1"/>
  <c r="Q145" i="55"/>
  <c r="T145" i="55" s="1"/>
  <c r="Q17" i="55"/>
  <c r="T17" i="55" s="1"/>
  <c r="Q122" i="55"/>
  <c r="T122" i="55" s="1"/>
  <c r="Q19" i="55"/>
  <c r="T19" i="55" s="1"/>
  <c r="Q147" i="55"/>
  <c r="T147" i="55" s="1"/>
  <c r="Q15" i="55"/>
  <c r="T15" i="55" s="1"/>
  <c r="Q20" i="55"/>
  <c r="T20" i="55" s="1"/>
  <c r="Q14" i="55"/>
  <c r="T14" i="55" s="1"/>
  <c r="Q172" i="55" l="1"/>
  <c r="T172" i="55" s="1"/>
  <c r="Q175" i="55"/>
  <c r="T175" i="55" s="1"/>
  <c r="Q171" i="55"/>
  <c r="T171" i="55" s="1"/>
  <c r="Q174" i="55"/>
  <c r="T174" i="55" s="1"/>
  <c r="Q176" i="55"/>
  <c r="T176" i="55" s="1"/>
  <c r="Q173" i="55"/>
  <c r="T173" i="55" s="1"/>
  <c r="Q170" i="55"/>
  <c r="T170" i="55" s="1"/>
  <c r="D92" i="55"/>
  <c r="D170" i="55"/>
  <c r="D95" i="55"/>
  <c r="D173" i="55"/>
  <c r="D94" i="55"/>
  <c r="D172" i="55"/>
  <c r="D96" i="55"/>
  <c r="D174" i="55"/>
  <c r="D98" i="55"/>
  <c r="D176" i="55"/>
  <c r="D97" i="55"/>
  <c r="D175" i="55"/>
  <c r="D93" i="55"/>
  <c r="D171"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tc={5BA773C8-C429-4B6F-8C25-633B37A33B06}</author>
    <author>tc={6B5C3964-DB1A-453B-A4CD-932FBDF05245}</author>
  </authors>
  <commentList>
    <comment ref="S8" authorId="0" shapeId="0" xr:uid="{5BA773C8-C429-4B6F-8C25-633B37A33B06}">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Avant 2016-2017, validation avec tab1</t>
      </text>
    </comment>
    <comment ref="S60" authorId="1" shapeId="0" xr:uid="{6B5C3964-DB1A-453B-A4CD-932FBDF05245}">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Doit s'annuler en ajustement conso</t>
      </text>
    </comment>
  </commentList>
</comments>
</file>

<file path=xl/sharedStrings.xml><?xml version="1.0" encoding="utf-8"?>
<sst xmlns="http://schemas.openxmlformats.org/spreadsheetml/2006/main" count="1706" uniqueCount="461">
  <si>
    <t>STATISTIQUES BUDGÉTAIRES DU QUÉBEC</t>
  </si>
  <si>
    <t>1. Revenus et dépenses</t>
  </si>
  <si>
    <t>Sommaire des résultats consolidés</t>
  </si>
  <si>
    <t>Revenus autonomes</t>
  </si>
  <si>
    <t>Taxes à la consommation</t>
  </si>
  <si>
    <t>Revenus provenant des entreprises du gouvernement</t>
  </si>
  <si>
    <t>Transferts fédéraux</t>
  </si>
  <si>
    <t>Service de la dette</t>
  </si>
  <si>
    <t>Sommaire des résultats par secteur</t>
  </si>
  <si>
    <t>Fonds général</t>
  </si>
  <si>
    <t>Fonds spéciaux</t>
  </si>
  <si>
    <t>Fonds des générations</t>
  </si>
  <si>
    <t>Comptes à fin déterminée</t>
  </si>
  <si>
    <t>Organismes autres que budgétaires</t>
  </si>
  <si>
    <t>Dépenses financées par le régime fiscal et ajustements de consolidation</t>
  </si>
  <si>
    <t>3. Opérations financières</t>
  </si>
  <si>
    <t>Besoins financiers nets</t>
  </si>
  <si>
    <t>Informations complémentaires sur les opérations financières</t>
  </si>
  <si>
    <t>Opérations non budgétaires</t>
  </si>
  <si>
    <t>Opérations de financement</t>
  </si>
  <si>
    <t>4. Dette</t>
  </si>
  <si>
    <t>Dette nette du gouvernement du Québec</t>
  </si>
  <si>
    <t>Dette représentant les déficits cumulés</t>
  </si>
  <si>
    <t>Retour à la table des matières</t>
  </si>
  <si>
    <t>INTRODUCTION</t>
  </si>
  <si>
    <t>—</t>
  </si>
  <si>
    <t>les opérations financières, qui présentent les opérations de trésorerie et de financement du gouvernement;</t>
  </si>
  <si>
    <t>la dette du gouvernement du Québec;</t>
  </si>
  <si>
    <t xml:space="preserve">— </t>
  </si>
  <si>
    <t>TABLEAU 1</t>
  </si>
  <si>
    <t>(en millions de dollars)</t>
  </si>
  <si>
    <t>Revenus
autonomes</t>
  </si>
  <si>
    <t>Transferts
fédéraux</t>
  </si>
  <si>
    <t>(1)</t>
  </si>
  <si>
    <t>Revenus
consolidés</t>
  </si>
  <si>
    <t>Dépenses de portefeuilles</t>
  </si>
  <si>
    <t>Service de
la dette</t>
  </si>
  <si>
    <t>Dépenses
consolidées</t>
  </si>
  <si>
    <t>Modifications
comptables
et autres</t>
  </si>
  <si>
    <t>Affectations</t>
  </si>
  <si>
    <t>Utilisations</t>
  </si>
  <si>
    <t>2020-2021</t>
  </si>
  <si>
    <t>2019-2020</t>
  </si>
  <si>
    <t>2018-2019</t>
  </si>
  <si>
    <t>2017-2018</t>
  </si>
  <si>
    <t>2016-2017</t>
  </si>
  <si>
    <t>2015-2016</t>
  </si>
  <si>
    <t>2014-2015</t>
  </si>
  <si>
    <t>2013-2014</t>
  </si>
  <si>
    <t>2012-2013</t>
  </si>
  <si>
    <t>(6)</t>
  </si>
  <si>
    <t>2011-2012</t>
  </si>
  <si>
    <t>2010-2011</t>
  </si>
  <si>
    <t>2009-2010</t>
  </si>
  <si>
    <t>2008-2009</t>
  </si>
  <si>
    <t>(8)</t>
  </si>
  <si>
    <t>2007-2008</t>
  </si>
  <si>
    <t>2006-2007</t>
  </si>
  <si>
    <t>2005-2006</t>
  </si>
  <si>
    <t>TABLEAU 2</t>
  </si>
  <si>
    <t>Impôt des particuliers</t>
  </si>
  <si>
    <t>Impôts des sociétés</t>
  </si>
  <si>
    <t>Impôt foncier scolaire</t>
  </si>
  <si>
    <t>(10)</t>
  </si>
  <si>
    <t xml:space="preserve">
Taxes à la consommation</t>
  </si>
  <si>
    <t>Revenus
divers</t>
  </si>
  <si>
    <t xml:space="preserve">
Revenus provenant des entreprises du gouvernement</t>
  </si>
  <si>
    <t>Total</t>
  </si>
  <si>
    <t>TABLEAU 3</t>
  </si>
  <si>
    <t>Taxes
de vente</t>
  </si>
  <si>
    <t>(11)</t>
  </si>
  <si>
    <t>Carburants</t>
  </si>
  <si>
    <t>Produits
du tabac</t>
  </si>
  <si>
    <t>Boissons
alcooliques</t>
  </si>
  <si>
    <t>TABLEAU 4</t>
  </si>
  <si>
    <t>Hydro-Québec</t>
  </si>
  <si>
    <t>Loto-Québec</t>
  </si>
  <si>
    <t>Société des
alcools du
Québec</t>
  </si>
  <si>
    <t>Autres</t>
  </si>
  <si>
    <t>TABLEAU 5</t>
  </si>
  <si>
    <t>Péréquation</t>
  </si>
  <si>
    <t>Transferts
pour la
santé</t>
  </si>
  <si>
    <t>Transferts pour
l’enseignement
postsecondaire
et les autres
programmes
sociaux</t>
  </si>
  <si>
    <t>Autres programmes</t>
  </si>
  <si>
    <t>TABLEAU 7</t>
  </si>
  <si>
    <t>Intérêts sur le passif 
au titre des régimes 
de retraite et des autres avantages sociaux futurs</t>
  </si>
  <si>
    <t>En % des
revenus
consolidés</t>
  </si>
  <si>
    <t>TABLEAU 8</t>
  </si>
  <si>
    <t>Revenus</t>
  </si>
  <si>
    <t>Revenus consolidés</t>
  </si>
  <si>
    <t>Dépenses</t>
  </si>
  <si>
    <t>Service de la dette consolidé</t>
  </si>
  <si>
    <t>Dépenses consolidées</t>
  </si>
  <si>
    <t>TABLEAU 9</t>
  </si>
  <si>
    <t>Total des
revenus</t>
  </si>
  <si>
    <t>Dépenses de
programmes</t>
  </si>
  <si>
    <t>Total des
dépenses</t>
  </si>
  <si>
    <t>(7)</t>
  </si>
  <si>
    <t>TABLEAU 10</t>
  </si>
  <si>
    <t>Transferts du
gouvernement
du Québec</t>
  </si>
  <si>
    <t>Dépenses de  portefeuilles</t>
  </si>
  <si>
    <t>Service de 
la dette</t>
  </si>
  <si>
    <t>TABLEAU 11</t>
  </si>
  <si>
    <t>Redevances
hydrauliques</t>
  </si>
  <si>
    <t>Producteurs
privés</t>
  </si>
  <si>
    <t>Revenus
miniers</t>
  </si>
  <si>
    <t>Taxe spécifique
sur les boissons
alcooliques</t>
  </si>
  <si>
    <t>Biens non
réclamés</t>
  </si>
  <si>
    <t>Autres versements</t>
  </si>
  <si>
    <t>TABLEAU 12</t>
  </si>
  <si>
    <t>Dépenses de
portefeuilles</t>
  </si>
  <si>
    <t>TABLEAU 13</t>
  </si>
  <si>
    <t xml:space="preserve"> </t>
  </si>
  <si>
    <t>TABLEAU 14</t>
  </si>
  <si>
    <t xml:space="preserve">Revenus
autonomes </t>
  </si>
  <si>
    <t>Transferts du gouvernement
du Québec</t>
  </si>
  <si>
    <t>Sans la consolidation ligne par ligne des réseaux</t>
  </si>
  <si>
    <t>Placements, prêts et avances</t>
  </si>
  <si>
    <t>Immobilisations</t>
  </si>
  <si>
    <t>Investissements
nets dans les
 réseaux</t>
  </si>
  <si>
    <t>Autres
comptes</t>
  </si>
  <si>
    <t>Surplus (besoins) financiers nets</t>
  </si>
  <si>
    <t>Entreprises du gouvernement</t>
  </si>
  <si>
    <t>Capital-actions et mises de fonds</t>
  </si>
  <si>
    <t>Investissement Québec</t>
  </si>
  <si>
    <t>Variation de la valeur de consolidation des placements</t>
  </si>
  <si>
    <t>Prêts et avances</t>
  </si>
  <si>
    <t>Particuliers, sociétés et autres</t>
  </si>
  <si>
    <t>Total – Placements, prêts et avances</t>
  </si>
  <si>
    <t>Investissements nets</t>
  </si>
  <si>
    <t>Total – Immobilisations</t>
  </si>
  <si>
    <t>Régimes de retraite et autres avantages sociaux futurs</t>
  </si>
  <si>
    <t>Intérêts sur les obligations relatives aux prestations acquises</t>
  </si>
  <si>
    <t>Total – Régimes de retraite et autres avantages sociaux futurs</t>
  </si>
  <si>
    <t>Autres comptes</t>
  </si>
  <si>
    <t xml:space="preserve">TOTAL DES OPÉRATIONS NON BUDGÉTAIRES </t>
  </si>
  <si>
    <t>TABLEAU 19</t>
  </si>
  <si>
    <t>Emprunts nets</t>
  </si>
  <si>
    <t>Nouveaux emprunts</t>
  </si>
  <si>
    <t>Remboursements d’emprunts</t>
  </si>
  <si>
    <t>Total – Emprunts nets</t>
  </si>
  <si>
    <t>TABLEAU 20</t>
  </si>
  <si>
    <t>Moins :
Fonds des générations</t>
  </si>
  <si>
    <t>(en M$)</t>
  </si>
  <si>
    <t>(en % du PIB)</t>
  </si>
  <si>
    <t>TABLEAU 21</t>
  </si>
  <si>
    <t>TABLEAU 22</t>
  </si>
  <si>
    <t>Ces statistiques sont présentées aux fins d’analyse historique.</t>
  </si>
  <si>
    <t>À cet égard, à partir de 2009-2010, les revenus et les dépenses des organismes des réseaux ont été consolidés ligne par ligne, comme ceux des organismes autres que budgétaires et des fonds spéciaux.</t>
  </si>
  <si>
    <t>Pour que ces cassures soient évitées, une méthode d’ajustement des statistiques est utilisée.</t>
  </si>
  <si>
    <t>Méthode d’ajustement des statistiques</t>
  </si>
  <si>
    <t>Illustration du calcul de la croissance des revenus consolidés en 2009-2010</t>
  </si>
  <si>
    <t>Données du 
chapitre 1</t>
  </si>
  <si>
    <t>Moins : 
Impacts</t>
  </si>
  <si>
    <t>Données 
comparables</t>
  </si>
  <si>
    <t>Taux de 
croissance</t>
  </si>
  <si>
    <t>Finalement, les écarts marginaux sont répartis entre les séries, afin que la cohérence avec le solde soit assurée.</t>
  </si>
  <si>
    <t>TABLEAU 23</t>
  </si>
  <si>
    <t>(variation en %)</t>
  </si>
  <si>
    <t>TABLEAU 24</t>
  </si>
  <si>
    <t>TABLEAU 25</t>
  </si>
  <si>
    <t>(en % des revenus)</t>
  </si>
  <si>
    <t>TABLEAU 26</t>
  </si>
  <si>
    <t>Santé et 
Services sociaux</t>
  </si>
  <si>
    <t>Dépenses
de portefeuilles</t>
  </si>
  <si>
    <t>2021-2022</t>
  </si>
  <si>
    <t>Revenus consacrés</t>
  </si>
  <si>
    <t>Lorsque l’effet d’une modification comptable sur l’ensemble des statistiques historiques peut être établi et que son impact est relativement important, les données qui sont publiées dans les statistiques budgétaires sont mises à jour. Ces situations concernent principalement les changements apportés à la structure budgétaire et ceux liés aux dépenses financées par le régime fiscal.</t>
  </si>
  <si>
    <t>les revenus et les dépenses, qui présentent un sommaire de l’évolution des résultats consolidés;</t>
  </si>
  <si>
    <t>les statistiques ajustées pour l’analyse historique, y compris le PIB du Québec.</t>
  </si>
  <si>
    <t>Pour sa part, l’information sur les revenus et les dépenses présentée dans le chapitre 5 est exempte de cassure. Leur évolution y est présentée sur une base comparable, c’est-à-dire ajustée d’estimations paramétriques pour les diverses modifications comptables.</t>
  </si>
  <si>
    <t>L’information complète sur chaque réforme ou modification comptable peut être consultée dans les comptes publics annuels du gouvernement.</t>
  </si>
  <si>
    <t>Sommaire des résultats consolidés pour l’analyse historique</t>
  </si>
  <si>
    <t>Revenus consolidés pour l’analyse historique</t>
  </si>
  <si>
    <t>Dépenses consolidées pour l’analyse historique</t>
  </si>
  <si>
    <t>Dépenses par portefeuille pour l’analyse historique</t>
  </si>
  <si>
    <t>Ces statistiques sont disposées en cinq chapitres, soit :</t>
  </si>
  <si>
    <t>les revenus et les dépenses selon l’organisation financière du gouvernement, qui présentent l’évolution des résultats selon les diverses composantes sectorielles incluses dans le périmètre comptable du gouvernement;</t>
  </si>
  <si>
    <t>Ces taux de croissance servent ensuite à l’estimation, à rebours, de la trajectoire que prendraient les statistiques budgétaires si toutes les modifications comptables étaient appliquées aux données des années antérieures.</t>
  </si>
  <si>
    <t>2022-2023</t>
  </si>
  <si>
    <t>Régimes
de retraite
et autres avantages
sociaux futurs</t>
  </si>
  <si>
    <t>Réinvestissement des revenus de placements de fonds</t>
  </si>
  <si>
    <t>Prestations versées</t>
  </si>
  <si>
    <t>Retraits du Fonds des générations pour le remboursement de dettes</t>
  </si>
  <si>
    <t>Éducation</t>
  </si>
  <si>
    <t>Enseignement supérieur</t>
  </si>
  <si>
    <t>En avril 2012, une norme comptable révisée sur les paiements de transfert est entrée en vigueur pour les entités gouvernementales appliquant les Normes comptables canadiennes pour le secteur public. En vertu de cette norme, le gouvernement doit inscrire une dépense dans l’exercice où le transfert est autorisé et où le bénéficiaire satisfait aux critères d’admissibilité.</t>
  </si>
  <si>
    <t>(9)</t>
  </si>
  <si>
    <t>(3)</t>
  </si>
  <si>
    <t>Avant le changement d’application de la norme comptable sur les paiements de transfert</t>
  </si>
  <si>
    <t xml:space="preserve">Avant le changement d’application de la norme comptable sur les paiements de transfert </t>
  </si>
  <si>
    <t>Versements  au Fonds des générations</t>
  </si>
  <si>
    <t>Versements au Fonds des générations</t>
  </si>
  <si>
    <t>(4)</t>
  </si>
  <si>
    <t>(5)</t>
  </si>
  <si>
    <t>Dette brute – Réseaux consolidés 
à la valeur de consolidation modifiée</t>
  </si>
  <si>
    <t>Méthode utilisée pour l’ajustement des statistiques budgétaires en fonction des effets des modifications comptables</t>
  </si>
  <si>
    <t>(2)</t>
  </si>
  <si>
    <t>Les dépenses en 2019-2020 incluent la perte de 1 037 M$ sur le placement dans la Société en commandite Airbus Canada inc.</t>
  </si>
  <si>
    <t>En plus de l’utilisation de 1 845 M$ en 2008-2009 pour le maintien de l’équilibre budgétaire, des sommes de 132 M$ en 2008-2009 et de 200 M$ en 2007-2008 ont été versées au Fonds des générations à même la réserve de stabilisation.</t>
  </si>
  <si>
    <t>Les revenus provenant d’Hydro-Québec en 2006-2007 incluent d’importants gains sur la cession de participations qu’elle détenait dans des entreprises à l’étranger.</t>
  </si>
  <si>
    <t>Les revenus des autres programmes comprennent la compensation pour l’harmonisation de la TVQ avec la TPS de 1 467 M$ en 2013-2014 et de 733 M$ en 2012-2013, de même que des paiements de protection de 362 M$ en 2012-2013 et de 369 M$ en 2011-2012.</t>
  </si>
  <si>
    <t>Ces intérêts correspondent aux intérêts sur les obligations relatives aux régimes de retraite et aux autres avantages sociaux futurs des employés des secteurs public et parapublic, diminués des revenus de placement du Fonds d’amortissement des régimes de retraite, des fonds particuliers des régimes et des fonds des autres avantages sociaux futurs.</t>
  </si>
  <si>
    <t>Ces montants incluent les créances fiscales douteuses.</t>
  </si>
  <si>
    <t>Le service de la dette des entités consolidées comprend les ajustements de consolidation.</t>
  </si>
  <si>
    <t>Les créances fiscales douteuses sont déduites des revenus.</t>
  </si>
  <si>
    <t>Le versement de 132 M$ en 2008-2009 a été effectué à même la réserve de stabilisation et découle de la vente d’actifs de la Société immobilière du Québec.</t>
  </si>
  <si>
    <t>Ces montants excluent les investissements réalisés en mode partenariat public-privé, qui n’ont pas d’incidence sur les besoins financiers nets parce qu’ils sont réalisés et financés par des partenaires du secteur privé.</t>
  </si>
  <si>
    <t>À partir de 2009-2010, avec la consolidation ligne par ligne des organismes des réseaux, les placements, prêts et avances, les immobilisations et les autres comptes des organismes des réseaux sont pris en compte dans les besoins financiers nets.</t>
  </si>
  <si>
    <t>Le coût des prestations acquises correspond à la valeur actuarielle des prestations acquises au cours de l’année financière, établie selon la méthode actuarielle de répartition des prestations au prorata des années de service.</t>
  </si>
  <si>
    <t>Afin que la comparaison des données historiques soit facilitée et en raison de l’importance des montants en cause, deux données sont présentées pour 2008-2009. La première résulte de la consolidation selon la méthode modifiée de comptabilisation à la valeur de consolidation des organismes des réseaux, et la seconde, de la consolidation selon la méthode de consolidation ligne par ligne. Cette dernière méthode est celle qui est utilisée à partir de l’exercice 2009-2010.</t>
  </si>
  <si>
    <t>Ces montants excluent les revenus provenant des entreprises du gouvernement.</t>
  </si>
  <si>
    <t>(1),(2)</t>
  </si>
  <si>
    <t>Versements
au Fonds
des générations</t>
  </si>
  <si>
    <t xml:space="preserve">TOTAL DES OPÉRATIONS DE FINANCEMENT </t>
  </si>
  <si>
    <t>Cotisations
pour les services
de santé</t>
  </si>
  <si>
    <t>2023-2024</t>
  </si>
  <si>
    <t>Les revenus de 500 M$ en 2006-2007 proviennent de la vente de la participation d’Hydro-Québec dans Transelec Chile.</t>
  </si>
  <si>
    <t>Société québécoise du cannabis</t>
  </si>
  <si>
    <t>La Loi sur l’équilibre budgétaire prévoit l’exclusion, dans le calcul du solde budgétaire de l’année financière 2012-2013, du résultat provenant des activités abandonnées, consécutif à la décision de fermer la centrale nucléaire de Gentilly-2, présenté dans les états financiers consolidés annuels d’Hydro-Québec, totalisant 1 876 M$.</t>
  </si>
  <si>
    <t>Aux fins des statistiques budgétaires présentées dans ce document, l’impact de cette modification sur les données présentées est considéré à partir de 2011-2012, année qui aurait été retraitée rétroactivement si le gouvernement avait appliqué la norme à l’ensemble de ses programmes dès son entrée en vigueur.</t>
  </si>
  <si>
    <t>Par exemple, les revenus consolidés ajustés de 2007-2008 résultent de la division de ceux de 2008-2009 par le taux de croissance entre ces deux années, calculé précédemment.</t>
  </si>
  <si>
    <t>TABLEAU 17</t>
  </si>
  <si>
    <t>TABLEAU 16</t>
  </si>
  <si>
    <t>TABLEAU 15</t>
  </si>
  <si>
    <t>Écart</t>
  </si>
  <si>
    <t>Dès l’entrée en vigueur de la norme révisée, le gouvernement avait modifié sa pratique pour les programmes ne requérant pas l’approbation par l’Assemblée nationale de crédits annuels. Pour les programmes nécessitant une telle approbation, le gouvernement avait conclu que sa pratique comptable était toujours adéquate. Cela a donné lieu à une divergence d’opinions avec le Vérificateur général du Québec (VGQ), qui a formulé une opinion avec réserve dans son audit des états financiers du gouvernement de 2012-2013 à 2019-2020.</t>
  </si>
  <si>
    <t>Autres portefeuilles</t>
  </si>
  <si>
    <t>Elles reflètent la meilleure estimation paramétrique que le ministère des Finances du Québec a pu faire, et continueront d’évoluer avec les changements apportés à la comptabilité gouvernementale et le raffinement des hypothèses.</t>
  </si>
  <si>
    <t>Les séries chronologiques sont reconstituées par l’utilisation des taux de croissance des statistiques budgétaires et par certains ajustements. Les données utilisées proviennent principalement des comptes publics et du chapitre 1 des présentes statistiques budgétaires.</t>
  </si>
  <si>
    <t>En d’autres mots, l’effet marginal qu’a eu ce retraitement sur le taux de croissance est ensuite appliqué à l’ensemble des années passées.</t>
  </si>
  <si>
    <t>(en millions de dollars et taux en pourcentage)</t>
  </si>
  <si>
    <t>TABLEAU 6</t>
  </si>
  <si>
    <t>Solde budgétaire au sens de la Loi</t>
  </si>
  <si>
    <t>Amortissements et autres</t>
  </si>
  <si>
    <t>Le solde budgétaire au sens de la Loi sur l’équilibre budgétaire après réserve correspond au solde budgétaire qui tient compte des affectations à la réserve de stabilisation et des utilisations de la réserve pour le maintien de l’équilibre budgétaire ou la réduction du déficit budgétaire.</t>
  </si>
  <si>
    <t>(12)</t>
  </si>
  <si>
    <t>2024-2025</t>
  </si>
  <si>
    <t>TABLEAU 27</t>
  </si>
  <si>
    <t>Véhicules
automobiles</t>
  </si>
  <si>
    <t>Ressources
naturelles</t>
  </si>
  <si>
    <t>Ces revenus comprennent principalement les droits perçus sur les permis de conduire et les immatriculations de véhicules.</t>
  </si>
  <si>
    <t>Ces revenus sont ceux provenant du marché du carbone (système de plafonnement et d’échange de droits d’émission de gaz à effet de serre).</t>
  </si>
  <si>
    <t>Il s’agit surtout des revenus de redevances sur l’exploitation des ressources minières, forestières et hydrauliques.</t>
  </si>
  <si>
    <t>Société du parc industriel et portuaire de Bécancour</t>
  </si>
  <si>
    <t>TABLEAU 28</t>
  </si>
  <si>
    <t>Depuis cette consolidation, environ 4 milliards de dollars en revenus autonomes de ces établissements sont inclus dans les revenus consolidés du gouvernement. Ces revenus comprennent, entre autres, ceux à l’égard de l’impôt foncier scolaire et diverses contributions des usagers, comme les droits de scolarité.</t>
  </si>
  <si>
    <t>Dépenses par portefeuille ministériel</t>
  </si>
  <si>
    <t>Enseignement
supérieur</t>
  </si>
  <si>
    <t>Famille</t>
  </si>
  <si>
    <t>Affaires
municipales
et Habitation</t>
  </si>
  <si>
    <t>Autres
portefeuilles</t>
  </si>
  <si>
    <t>TABLEAU 30</t>
  </si>
  <si>
    <t>TABLEAU 29</t>
  </si>
  <si>
    <t>Emploi et
Solidarité
sociale</t>
  </si>
  <si>
    <t>Économie,
Innovation
et Énergie</t>
  </si>
  <si>
    <t>Collèges d’enseignement général et professionnel</t>
  </si>
  <si>
    <t>Université du Québec et ses constituantes</t>
  </si>
  <si>
    <t>TABLEAU 18</t>
  </si>
  <si>
    <r>
      <t>Sans la consolidation ligne par ligne des réseaux</t>
    </r>
    <r>
      <rPr>
        <b/>
        <vertAlign val="superscript"/>
        <sz val="12"/>
        <color rgb="FF223654"/>
        <rFont val="Open Sans"/>
        <family val="2"/>
      </rPr>
      <t>(3)</t>
    </r>
  </si>
  <si>
    <r>
      <t>Sans la consolidation ligne par ligne des réseaux</t>
    </r>
    <r>
      <rPr>
        <b/>
        <vertAlign val="superscript"/>
        <sz val="12"/>
        <color rgb="FF223654"/>
        <rFont val="Open Sans"/>
        <family val="2"/>
      </rPr>
      <t>(5)</t>
    </r>
  </si>
  <si>
    <r>
      <t>Sans la consolidation ligne par ligne des réseaux</t>
    </r>
    <r>
      <rPr>
        <b/>
        <vertAlign val="superscript"/>
        <sz val="12"/>
        <color rgb="FF223654"/>
        <rFont val="Open Sans"/>
        <family val="2"/>
      </rPr>
      <t>(2)</t>
    </r>
  </si>
  <si>
    <r>
      <t>Transferts
fédéraux</t>
    </r>
    <r>
      <rPr>
        <b/>
        <vertAlign val="superscript"/>
        <sz val="12"/>
        <color theme="0"/>
        <rFont val="Open Sans"/>
        <family val="2"/>
      </rPr>
      <t xml:space="preserve"> </t>
    </r>
  </si>
  <si>
    <r>
      <t>Dépenses financées
par le régime fiscal</t>
    </r>
    <r>
      <rPr>
        <b/>
        <vertAlign val="superscript"/>
        <sz val="12"/>
        <color theme="0"/>
        <rFont val="Open Sans"/>
        <family val="2"/>
      </rPr>
      <t>(1)</t>
    </r>
  </si>
  <si>
    <r>
      <t>Ajustements de consolidation</t>
    </r>
    <r>
      <rPr>
        <b/>
        <vertAlign val="superscript"/>
        <sz val="12"/>
        <color theme="0"/>
        <rFont val="Open Sans"/>
        <family val="2"/>
      </rPr>
      <t>(2)</t>
    </r>
  </si>
  <si>
    <t>Sous-total – Entreprises du gouvernement</t>
  </si>
  <si>
    <r>
      <t>PIB</t>
    </r>
    <r>
      <rPr>
        <b/>
        <vertAlign val="superscript"/>
        <sz val="12"/>
        <color theme="0"/>
        <rFont val="Open Sans"/>
        <family val="2"/>
      </rPr>
      <t>(1)</t>
    </r>
  </si>
  <si>
    <t>Le changement d’application de la norme comptable sur les paiements de transfert rétroactif à 2011-2012</t>
  </si>
  <si>
    <t>Organismes du réseau de l’éducation</t>
  </si>
  <si>
    <t>Organismes des réseaux de l’enseignement supérieur</t>
  </si>
  <si>
    <t>Organismes des réseaux de l’enseignement supérieur – Collèges d’enseignement général et professionnel</t>
  </si>
  <si>
    <t>Organismes des réseaux de l’enseignement supérieur – Université du Québec et ses constituantes</t>
  </si>
  <si>
    <t>De 2006-2007 à 2008-2009, les résultats nets des organismes des réseaux de la santé et des services sociaux, de l’éducation et de l’enseignement supérieur étaient établis sur la base de la méthode modifiée de comptabilisation à la valeur de consolidation. À partir de 2009-2010, les revenus et les dépenses des organismes des réseaux sont consolidés ligne par ligne, comme ceux des organismes autres que budgétaires et des fonds spéciaux.</t>
  </si>
  <si>
    <t>Il s’agit du passif des régimes de retraite et des autres avantages sociaux futurs et de l’actif des autres avantages sociaux futurs.</t>
  </si>
  <si>
    <t>MODIFICATIONS COMPTABLES</t>
  </si>
  <si>
    <t>Lorsque l’effet d’une modification comptable sur l’ensemble des statistiques budgétaires ne peut être établi au prix d’un effort raisonnable, une cassure survient dans les séries chronologiques, ce qui complexifie leur interprétation.</t>
  </si>
  <si>
    <t>Provision pour éventualités</t>
  </si>
  <si>
    <t>Transports et 
Mobilité
 durable</t>
  </si>
  <si>
    <t>Santé et
Services
sociaux</t>
  </si>
  <si>
    <t>Environnement,
Lutte contre les 
changements
climatiques,
Faune et Parcs</t>
  </si>
  <si>
    <r>
      <t xml:space="preserve">Les statistiques budgétaires présentées dans ce chapitre sont exemptes de cassure liée à certaines </t>
    </r>
    <r>
      <rPr>
        <sz val="12"/>
        <color rgb="FF223654"/>
        <rFont val="Open Sans"/>
        <family val="2"/>
      </rPr>
      <t>modifications</t>
    </r>
    <r>
      <rPr>
        <sz val="12"/>
        <color rgb="FF223654"/>
        <rFont val="Open Sans"/>
        <family val="2"/>
      </rPr>
      <t xml:space="preserve"> comptables. L’évolution des revenus et des dépenses y est présentée sur une base comparable, c’est-à-dire ajustée selon des estimations paramétriques pour les diverses modifications comptables effectuées.</t>
    </r>
  </si>
  <si>
    <r>
      <t>Revenus autonomes</t>
    </r>
    <r>
      <rPr>
        <b/>
        <vertAlign val="superscript"/>
        <sz val="12"/>
        <color theme="0"/>
        <rFont val="Open Sans"/>
        <family val="2"/>
      </rPr>
      <t>(1)</t>
    </r>
  </si>
  <si>
    <t>Émissions de gaz à effet
 de serre</t>
  </si>
  <si>
    <t>Les revenus comprennent la perte exceptionnelle d’Hydro-Québec de 1 876 M$ découlant de la fermeture de la centrale nucléaire de Gentilly-2 en 2012-2013.</t>
  </si>
  <si>
    <t>2025-2026</t>
  </si>
  <si>
    <t>Les revenus autonomes comprennent la perte exceptionnelle d’Hydro-Québec de 1 876 M$ découlant de la fermeture de la centrale nucléaire de Gentilly-2 en 2012-2013.</t>
  </si>
  <si>
    <t>Modification de traitement concernant les instruments financiers</t>
  </si>
  <si>
    <t>Variation de la trésorerie et des équivalents de trésorerie</t>
  </si>
  <si>
    <t>Adoption de la norme comptable sur les obligations liées à la mise hors service d’immobilisations</t>
  </si>
  <si>
    <t>Ces normes devant être appliquées de façon prospective, les données présentées dans les statistiques budgétaires sont affectées par ces normes à compter de l’année financière 2022-2023.</t>
  </si>
  <si>
    <t>Avant l’application des normes sur les instruments financiers</t>
  </si>
  <si>
    <t>Note :</t>
  </si>
  <si>
    <t>Les revenus de transfert du gouvernement du Québec tiennent compte d’une compensation financière inhérente à des dépenses antérieures à 2022-2023 relatives aux obligations liées à la mise hors service d’immobilisations.</t>
  </si>
  <si>
    <r>
      <t>2008-2009</t>
    </r>
    <r>
      <rPr>
        <vertAlign val="superscript"/>
        <sz val="12"/>
        <color rgb="FF223654"/>
        <rFont val="Open Sans"/>
        <family val="2"/>
      </rPr>
      <t>(3)</t>
    </r>
  </si>
  <si>
    <r>
      <t>Immobilisations</t>
    </r>
    <r>
      <rPr>
        <b/>
        <vertAlign val="superscript"/>
        <sz val="12"/>
        <color rgb="FF223654"/>
        <rFont val="Open Sans"/>
        <family val="2"/>
      </rPr>
      <t>(2)</t>
    </r>
  </si>
  <si>
    <r>
      <t>Coût des prestations acquises</t>
    </r>
    <r>
      <rPr>
        <vertAlign val="superscript"/>
        <sz val="12"/>
        <color rgb="FF223654"/>
        <rFont val="Open Sans"/>
        <family val="2"/>
      </rPr>
      <t>(3)</t>
    </r>
    <r>
      <rPr>
        <sz val="12"/>
        <color rgb="FF223654"/>
        <rFont val="Open Sans"/>
        <family val="2"/>
      </rPr>
      <t>, modifications de régimes
et amortissement des gains (pertes) actuariels</t>
    </r>
  </si>
  <si>
    <t>Les revenus des fonds spéciaux tiennent compte d’un montant pour financer les excédents des dépenses et des investissements de 2020-2021 relatifs au changement d’application de la norme comptable sur les paiements de transfert. Par conséquent, les dépenses du fonds général et les ajustements de consolidation tiennent également compte de ce montant.</t>
  </si>
  <si>
    <t>Les dépenses de programmes du fonds général tiennent compte d’un montant pour financer les excédents des dépenses et des investissements des fonds spéciaux de 2020-2021 relatifs au changement d’application de la norme comptable sur les paiements de transfert.</t>
  </si>
  <si>
    <t>Les transferts du gouvernement du Québec et les dépenses de portefeuilles compris dans les ajustements de consolidation tiennent compte de l’élimination des opérations réciproques entre le fonds général et les fonds spéciaux concernant le montant pour financer les excédents des dépenses et des investissements de 2020-2021 relatifs au changement d’application de la norme comptable sur les paiements de transfert.</t>
  </si>
  <si>
    <t>Ces montants excluent les emprunts réalisés par anticipation.</t>
  </si>
  <si>
    <t>Solde budgétaire
au sens de la Loi
après réserve</t>
  </si>
  <si>
    <r>
      <rPr>
        <b/>
        <sz val="12"/>
        <color rgb="FF223654"/>
        <rFont val="Open Sans"/>
        <family val="2"/>
      </rPr>
      <t>Dépôts au Fonds d’amortissement des régimes de retraite et aux fonds particuliers</t>
    </r>
    <r>
      <rPr>
        <b/>
        <vertAlign val="superscript"/>
        <sz val="12"/>
        <color rgb="FF223654"/>
        <rFont val="Open Sans"/>
        <family val="2"/>
      </rPr>
      <t>(1)</t>
    </r>
  </si>
  <si>
    <r>
      <t>Avant le changement d’application de la norme comptable sur les paiements de transfert</t>
    </r>
    <r>
      <rPr>
        <b/>
        <vertAlign val="superscript"/>
        <sz val="12"/>
        <color rgb="FF223654"/>
        <rFont val="Open Sans"/>
        <family val="2"/>
      </rPr>
      <t>(2)</t>
    </r>
  </si>
  <si>
    <r>
      <t>Le 1</t>
    </r>
    <r>
      <rPr>
        <vertAlign val="superscript"/>
        <sz val="12"/>
        <color rgb="FF223654"/>
        <rFont val="Open Sans"/>
        <family val="2"/>
      </rPr>
      <t>er</t>
    </r>
    <r>
      <rPr>
        <sz val="12"/>
        <color rgb="FF223654"/>
        <rFont val="Open Sans"/>
        <family val="2"/>
      </rPr>
      <t xml:space="preserve"> avril 2022, le gouvernement a appliqué, de façon rétroactive modifiée, la norme comptable SP 3280, Obligations liées à la mise hors service d’immobilisations (OMHS). Conformément à cette norme, un passif doit désormais être comptabilisé dès que le gouvernement acquiert ou construit une immobilisation pour laquelle il a une obligation juridique d’engager des coûts pour la mettre hors service de façon permanente. Auparavant, ces coûts étaient constatés dans l’exercice au cours duquel ces immobilisations étaient mises hors service.
</t>
    </r>
  </si>
  <si>
    <t>Conformément à l’article 32 de la Loi modifiant la Loi sur l’équilibre budgétaire et diverses dispositions législatives concernant la mise en œuvre de la réforme comptable (L.Q. 2009, c. 38), la somme de 109 M$, correspondant à la différence entre les excédents constatés et prévus pour 2006-2007, a été affectée à la réserve de stabilisation en 2008-2009.</t>
  </si>
  <si>
    <t>Les ajustements de consolidation résultent principalement de l’élimination des opérations réciproques entre les entités du périmètre comptable.</t>
  </si>
  <si>
    <t>FG</t>
  </si>
  <si>
    <t>FS</t>
  </si>
  <si>
    <t>FDG</t>
  </si>
  <si>
    <t>CFD</t>
  </si>
  <si>
    <t>CS</t>
  </si>
  <si>
    <t>CEGEP</t>
  </si>
  <si>
    <t>UQ</t>
  </si>
  <si>
    <t>ESSS</t>
  </si>
  <si>
    <t>TFRF</t>
  </si>
  <si>
    <t xml:space="preserve">Ajust </t>
  </si>
  <si>
    <t>total</t>
  </si>
  <si>
    <t>Référence TAB 9</t>
  </si>
  <si>
    <r>
      <t>Avant le changement d’application de la norme comptable sur les paiements de transfert</t>
    </r>
    <r>
      <rPr>
        <b/>
        <vertAlign val="superscript"/>
        <sz val="12"/>
        <color rgb="FF223654"/>
        <rFont val="Open Sans"/>
        <family val="2"/>
      </rPr>
      <t>(3)</t>
    </r>
  </si>
  <si>
    <r>
      <t>Réserve de stabilisation</t>
    </r>
    <r>
      <rPr>
        <b/>
        <vertAlign val="superscript"/>
        <sz val="12"/>
        <color theme="0"/>
        <rFont val="Open Sans"/>
        <family val="2"/>
      </rPr>
      <t>(1)</t>
    </r>
  </si>
  <si>
    <t>REVENUS AUTONOMES</t>
  </si>
  <si>
    <t>Référence TAB 1</t>
  </si>
  <si>
    <t>TRANSFERTS FÉDÉRAUX</t>
  </si>
  <si>
    <t>Référence</t>
  </si>
  <si>
    <t>TRANSFERTS DU GOUVERNEMENT DU QUÉBEC</t>
  </si>
  <si>
    <t>SERVICE DE LA DETTE</t>
  </si>
  <si>
    <t>DEPENSES DE PORTEFEUILLES</t>
  </si>
  <si>
    <t>REVENUS TOTAUX</t>
  </si>
  <si>
    <t>Référence TAB 9 / TAB 1</t>
  </si>
  <si>
    <t>DÉPENSES TOTALES</t>
  </si>
  <si>
    <r>
      <t xml:space="preserve">Afin de se conformer à la recommandation du VGQ, le gouvernement a procédé à la modification de l’application de cette norme comptable dans les </t>
    </r>
    <r>
      <rPr>
        <i/>
        <sz val="12"/>
        <color rgb="FF223654"/>
        <rFont val="Open Sans"/>
        <family val="2"/>
      </rPr>
      <t>Comptes publics 2020-2021.</t>
    </r>
    <r>
      <rPr>
        <sz val="12"/>
        <color rgb="FF223654"/>
        <rFont val="Open Sans"/>
        <family val="2"/>
      </rPr>
      <t xml:space="preserve"> Les contributions financières du gouvernement aux projets d’infrastructures publiques appartenant à des tiers sont donc échelonnées sur une période plus courte qu’auparavant, soit la période de réalisation des travaux plutôt que celle de remboursement de la dette contractée par les bénéficiaires. Cela entraîne une comptabilisation plus rapide des dépenses.</t>
    </r>
  </si>
  <si>
    <t>Introduction</t>
  </si>
  <si>
    <t>Modifications comptables</t>
  </si>
  <si>
    <t>À propos des statistiques pour l’analyse historique</t>
  </si>
  <si>
    <t>Ch5</t>
  </si>
  <si>
    <t>2026-2027</t>
  </si>
  <si>
    <t>2016-2027</t>
  </si>
  <si>
    <r>
      <rPr>
        <b/>
        <vertAlign val="superscript"/>
        <sz val="12"/>
        <color theme="0"/>
        <rFont val="Open Sans"/>
        <family val="2"/>
      </rPr>
      <t>(2)</t>
    </r>
  </si>
  <si>
    <r>
      <t>Avant le changement d’application de la norme comptable sur les paiements de transfert</t>
    </r>
    <r>
      <rPr>
        <b/>
        <vertAlign val="superscript"/>
        <sz val="12"/>
        <color rgb="FF223654"/>
        <rFont val="Open Sans"/>
        <family val="2"/>
      </rPr>
      <t>(6)</t>
    </r>
  </si>
  <si>
    <t xml:space="preserve">Note : </t>
  </si>
  <si>
    <t>Capital Financière agricole inc.</t>
  </si>
  <si>
    <t>Droits, permis et redevances</t>
  </si>
  <si>
    <t>Cannabis</t>
  </si>
  <si>
    <t>Vapotage</t>
  </si>
  <si>
    <t>Pari mutuel</t>
  </si>
  <si>
    <t>Les données du secteur pourraient ne pas correspondre aux états financiers publiés par les entités, car certains ajustements peuvent avoir été considérés ou non pour les comptes publics.</t>
  </si>
  <si>
    <t>Versements des revenus consacrés au Fonds des
générations</t>
  </si>
  <si>
    <t>Intérêt sur la dette
directe</t>
  </si>
  <si>
    <t>Chapitre 1 : Revenus et dépenses</t>
  </si>
  <si>
    <t>Chapitre 2 : Revenus et dépenses selon l’organisation financière 
du gouvernement</t>
  </si>
  <si>
    <t>Chapitre 3 : Opérations financières</t>
  </si>
  <si>
    <t>Chapitre 4 : Dette</t>
  </si>
  <si>
    <t>Chapitre 5 : Statistiques pour l’analyse historique</t>
  </si>
  <si>
    <t>Les quatre premiers chapitres présentent les informations budgétaires telles qu’elles ont été publiées dans les comptes publics les plus récents, mais tiennent également compte de certains changements apportés à la comptabilité gouvernementale au fil des années.</t>
  </si>
  <si>
    <t>Cette norme devant être appliquée de façon rétroactive, les données incluses dans les statistiques budgétaires ont été modifiées pour l’ensemble des années présentées.</t>
  </si>
  <si>
    <t>La Loi concernant la mise en œuvre de certaines dispositions du discours sur le budget du 21 mars 2023 et modifiant d’autres dispositions (L.Q. 2023, c. 30), sanctionnée le 7 décembre 2023, a apporté certaines modifications à la Loi sur l’équilibre budgétaire, dont l’abolition de la réserve de stabilisation à compter de 2023-2024.</t>
  </si>
  <si>
    <t>Il s’agit de la composante québécoise du droit d’accise sur les ventes de cannabis.</t>
  </si>
  <si>
    <t>Il s’agit de la composante québécoise du droit d’accise sur les produits de vapotage.</t>
  </si>
  <si>
    <t>L’impact du changement d’application de la norme comptable sur les paiements de transfert avant les ajustements de consolidation ne peut être établi au prix d’un effort raisonnable pour les années antérieures à 2019-2020. Ainsi, pour ces années antérieures, les données présentées par secteur intègrent uniquement l’impact consolidé de ce changement.</t>
  </si>
  <si>
    <t>L’impact du changement d’application de la norme comptable sur les paiements de transfert est considéré à partir de 2011-2012. Cependant, l’incidence sur les données avant les ajustements de consolidation ne peut être établie au prix d’un effort raisonnable pour les années 2011-2012 à 2018-2019. Ainsi, ces années intègrent uniquement l’impact consolidé de ce changement.</t>
  </si>
  <si>
    <t>À compter de 2022-2023, les opérations non budgétaires tiennent compte de l’application prospective des modifications comptables portant sur le traitement des instruments financiers.</t>
  </si>
  <si>
    <t>n. d.</t>
  </si>
  <si>
    <t>(en millions de dollars, sauf indication contraire)</t>
  </si>
  <si>
    <t>À compter de 2011-2012, le surplus (déficit) comptable inclut l’impact du changement d’application de la norme comptable sur les paiements de transfert.</t>
  </si>
  <si>
    <t>PIB nominal et surplus (déficit) comptable</t>
  </si>
  <si>
    <t>Surplus (déficit)
comptable</t>
  </si>
  <si>
    <r>
      <t>Surplus (déficit)
comptable</t>
    </r>
    <r>
      <rPr>
        <b/>
        <vertAlign val="superscript"/>
        <sz val="12"/>
        <color theme="0"/>
        <rFont val="Open Sans"/>
        <family val="2"/>
      </rPr>
      <t>(1)</t>
    </r>
  </si>
  <si>
    <r>
      <t>Surplus (déficit)
comptable</t>
    </r>
    <r>
      <rPr>
        <b/>
        <vertAlign val="superscript"/>
        <sz val="12"/>
        <color theme="0"/>
        <rFont val="Open Sans"/>
        <family val="2"/>
      </rPr>
      <t>(2)</t>
    </r>
  </si>
  <si>
    <r>
      <t>Sans la consolidation ligne par ligne des réseaux</t>
    </r>
    <r>
      <rPr>
        <b/>
        <vertAlign val="superscript"/>
        <sz val="12"/>
        <color rgb="FF223654"/>
        <rFont val="Open Sans"/>
        <family val="2"/>
      </rPr>
      <t>(11)</t>
    </r>
  </si>
  <si>
    <t>(13)</t>
  </si>
  <si>
    <r>
      <rPr>
        <b/>
        <vertAlign val="superscript"/>
        <sz val="12"/>
        <color theme="0"/>
        <rFont val="Open Sans"/>
        <family val="2"/>
      </rPr>
      <t>(4)</t>
    </r>
  </si>
  <si>
    <t>(5),(6)</t>
  </si>
  <si>
    <r>
      <t>Avant le changement d’application de la norme comptable sur les paiements de transfert</t>
    </r>
    <r>
      <rPr>
        <b/>
        <vertAlign val="superscript"/>
        <sz val="12"/>
        <color rgb="FF223654"/>
        <rFont val="Open Sans"/>
        <family val="2"/>
      </rPr>
      <t>(4)</t>
    </r>
  </si>
  <si>
    <t>Écart à résorber</t>
  </si>
  <si>
    <t>Le surplus (déficit) comptable réfère au surplus (déficit) lié aux activités tel que présenté dans les comptes publics.</t>
  </si>
  <si>
    <r>
      <t xml:space="preserve">2. Revenus et dépenses selon l’organisation
</t>
    </r>
    <r>
      <rPr>
        <b/>
        <sz val="22"/>
        <color theme="0"/>
        <rFont val="Roboto"/>
      </rPr>
      <t xml:space="preserve">2. </t>
    </r>
    <r>
      <rPr>
        <b/>
        <sz val="22"/>
        <color rgb="FF223654"/>
        <rFont val="Roboto"/>
      </rPr>
      <t>financière du gouvernement</t>
    </r>
  </si>
  <si>
    <t>Contribution
additionnelle
d’Hydro-Québec</t>
  </si>
  <si>
    <r>
      <t>Le 1</t>
    </r>
    <r>
      <rPr>
        <vertAlign val="superscript"/>
        <sz val="12"/>
        <color rgb="FF223654"/>
        <rFont val="Open Sans"/>
        <family val="2"/>
      </rPr>
      <t>er</t>
    </r>
    <r>
      <rPr>
        <sz val="12"/>
        <color rgb="FF223654"/>
        <rFont val="Open Sans"/>
        <family val="2"/>
      </rPr>
      <t xml:space="preserve"> avril 2022, le gouvernement a appliqué de façon prospective les normes comptables SP 1201, Présentation des états financiers, SP 2601, Conversion des devises, SP 3041, Placements de portefeuille, et SP 3450, Instruments financiers. Ces nouvelles normes prévoient des exigences pour la constatation, la mesure et la présentation des opérations en devises, des placements de portefeuille et des autres instruments financiers.</t>
    </r>
  </si>
  <si>
    <t>Indexation
du prix de
l’électricité
patrimoniale</t>
  </si>
  <si>
    <r>
      <t>Régimes de retraite et autres avantages sociaux futurs</t>
    </r>
    <r>
      <rPr>
        <b/>
        <vertAlign val="superscript"/>
        <sz val="12"/>
        <color theme="0"/>
        <rFont val="Open Sans"/>
        <family val="2"/>
      </rPr>
      <t>(1)</t>
    </r>
  </si>
  <si>
    <t>Dette directe</t>
  </si>
  <si>
    <t>2027-2028</t>
  </si>
  <si>
    <t>La notion de surplus (déficit) comptable réfère au surplus (déficit) lié aux activités tel que présenté dans les comptes publics.</t>
  </si>
  <si>
    <t>Note : Les données pour 2025-2026 et les années suivantes sont des prévisions.</t>
  </si>
  <si>
    <t>La publication des statistiques budgétaires du Québec fait partie intégrante de la reddition de comptes budgétaire du gouvernement. Elle vise notamment à permettre le suivi de l’ensemble des revenus et des dépenses du gouvernement sur une base historique. De plus, la présentation des prévisions pour les années de 2025-2026 à 2027-2028 complète le portrait des tendances historiques.</t>
  </si>
  <si>
    <t>Le versement de 131 M$ en 2015-2016 provient de la Commission des normes du travail.</t>
  </si>
  <si>
    <t>Les intérêts sur la dette directe comprennent notamment les revenus du Fonds d’amortissement afférent à des emprunts du gouvernement. Ces revenus, qui sont déduits du service de la dette, sont composés des intérêts générés sur les placements ainsi que des gains et des pertes sur disposition. La prévision de ces revenus peut être révisée à la hausse comme à la baisse, car elle est intimement liée à l’évolution des taux d’intérêt et au comportement du marché.</t>
  </si>
  <si>
    <t xml:space="preserve">Notes : </t>
  </si>
  <si>
    <t>Ce chapitre présente également le PIB du Québec ainsi que le surplus (déficit) comptable à partir de 2006-2007.</t>
  </si>
  <si>
    <t>Ce chapitre présente l’information par secteur sans éliminations intrasectorielles. Ainsi, l’ensemble des éliminations des opérations réciproques entre les entités du périmètre comptable sont incluses dans les ajustements de consolidation.</t>
  </si>
  <si>
    <t>Les cassures dans les données occasionnées par les modifications comptables de 2009-2010, par le changement d’application de la norme comptable sur les paiements de transfert rétroactivement à 2011-2012, ainsi que par la modification de traitement concernant les instruments financiers en 2022-2023, exigent que la comparaison des données soit faite avec discernement.</t>
  </si>
  <si>
    <t xml:space="preserve">Modifications comptables de 2009-2010 </t>
  </si>
  <si>
    <t>Le solde budgétaire au sens de la Loi sur l’équilibre budgétaire ne comprend pas les inscriptions comptables portées directement aux déficits cumulés qui résultent de l’effet rétroactif d’une nouvelle norme comptable de CPA Canada, pour les années précédant l’année de sa mise en vigueur recommandée par CPA Canada.</t>
  </si>
  <si>
    <t>Ces modifications comptables ont ainsi entraîné des cassures importantes dans les statistiques budgétaires historiques.</t>
  </si>
  <si>
    <t>Établissements de santé et de services sociaux desservant une population nordique et autochtone</t>
  </si>
  <si>
    <t>Des modifications de la comptabilité ont été réalisées en 2009-2010. Celles-ci visaient notamment la consolidation ligne par ligne des organismes des réseaux de la santé et des services sociaux, de l’éducation et de l’enseignement supérieur.</t>
  </si>
  <si>
    <t>Des modifications de la comptabilité ont été réalisées en 2009-2010. Celles-ci visaient notamment la consolidation des organismes des réseaux de la santé et des services sociaux, de l’éducation et de l’enseignement supérieur.</t>
  </si>
  <si>
    <t>Revenus 
sur les placements</t>
  </si>
  <si>
    <t>(1),(2),(3)</t>
  </si>
  <si>
    <r>
      <t>2009-2010</t>
    </r>
    <r>
      <rPr>
        <vertAlign val="superscript"/>
        <sz val="12"/>
        <color rgb="FF223654"/>
        <rFont val="Open Sans"/>
        <family val="2"/>
      </rPr>
      <t>(6)</t>
    </r>
  </si>
  <si>
    <t>Société ferroviaire et portuaire de Pointe-Noire S.E.C.</t>
  </si>
  <si>
    <t>Les revenus autonomes incluent les revenus de la Société ferroviaire et portuaire de Pointe-Noire S.E.C. et de Capital Financière agricole inc. puisque ces entreprises du gouvernement appartiennent à la Société du Plan Nord et à La Financière agricole du Québec respectivement.</t>
  </si>
  <si>
    <t>Les versements de 400 M$ en 2024-2025 et de 300 M$ en 2013-2014 proviennent du Fonds d’information sur le territoire.</t>
  </si>
  <si>
    <t>La méthode d’ajustement des statistiques budgétaires est présentée dans le chapitre 5, onglet Ch5,
 « Statistiques pour l’analyse historique ».</t>
  </si>
  <si>
    <r>
      <t>Par exemple, pour 2009-2010, où des modifications comptables causent une cassure dans les séries, le taux de croissance des revenus consolidés est ajusté en fonction de l’impact des modifications comptables indiqué dans les</t>
    </r>
    <r>
      <rPr>
        <i/>
        <sz val="12"/>
        <color rgb="FF223654"/>
        <rFont val="Open Sans"/>
        <family val="2"/>
      </rPr>
      <t xml:space="preserve"> Comptes publics</t>
    </r>
    <r>
      <rPr>
        <sz val="12"/>
        <color rgb="FF223654"/>
        <rFont val="Open Sans"/>
        <family val="2"/>
      </rPr>
      <t xml:space="preserve"> </t>
    </r>
    <r>
      <rPr>
        <i/>
        <sz val="12"/>
        <color rgb="FF223654"/>
        <rFont val="Open Sans"/>
        <family val="2"/>
      </rPr>
      <t>2009-2010</t>
    </r>
    <r>
      <rPr>
        <sz val="12"/>
        <color rgb="FF223654"/>
        <rFont val="Open Sans"/>
        <family val="2"/>
      </rPr>
      <t>.</t>
    </r>
  </si>
  <si>
    <t>En 2027-2028, le solde comptable intègre l’écart à résorber.</t>
  </si>
  <si>
    <t>À la suite de la création de Santé Québec, les données historiques des organismes du réseau de la santé et des services sociaux sont maintenant présentées dans les organismes autres que budgétaires à l’exception des établissements de santé et de services sociaux desservant une population nordique et autochtone.</t>
  </si>
  <si>
    <t>Réallocation des dépenses en cours d’exercice</t>
  </si>
  <si>
    <t>Plan budgétaire du Québec – Mars 2026</t>
  </si>
  <si>
    <t>Statistiques budgétaires du Québec – Mars 2026</t>
  </si>
  <si>
    <t>Santé Québec</t>
  </si>
  <si>
    <t>TABLEAU 31</t>
  </si>
  <si>
    <t>Organismes autres que budgétaires – Santé Québec</t>
  </si>
  <si>
    <t>Organismes autres que budgétaires – Autres</t>
  </si>
  <si>
    <t>Les autres entreprises du gouvernement sont la Société ferroviaire et portuaire de Pointe-Noire S.E.C., Capital Financière agricole inc., la Société du parc industriel et portuaire de Bécancour, le Fonds d’investissement Eurêka S.E.C. et le Fonds Impulsion S.E.C. Pour 2010-2011 et les années précédentes, les autres entreprises du gouvernement incluent également la Société générale de financement du Québec.</t>
  </si>
  <si>
    <r>
      <t>Santé Québec</t>
    </r>
    <r>
      <rPr>
        <i/>
        <vertAlign val="superscript"/>
        <sz val="12"/>
        <color rgb="FF223654"/>
        <rFont val="Open Sans"/>
        <family val="2"/>
      </rPr>
      <t>(2)</t>
    </r>
  </si>
  <si>
    <t>Les revenus de Santé Québec, des organismes autres que budgétaires, du réseau de l’éducation et des collèges d’enseignement général et professionnel tiennent compte d’une compensation financière inhérente à des dépenses antérieures à 2022-2023 relatives aux obligations liées à la mise hors service d’immobilisations. Par conséquent, les dépenses du fonds général et les ajustements de consolidation tiennent également compte de ce montant.</t>
  </si>
  <si>
    <t>Le versement de 1 832 M$ en 2026-2027 provient du Fonds d'électrification et de changements climatiques.</t>
  </si>
  <si>
    <t>Santé Qc</t>
  </si>
  <si>
    <t>Autres OAB</t>
  </si>
  <si>
    <r>
      <t>Avant l'application de la norme comptable sur la présentation des états financiers</t>
    </r>
    <r>
      <rPr>
        <b/>
        <vertAlign val="superscript"/>
        <sz val="12"/>
        <color rgb="FF223654"/>
        <rFont val="Open Sans"/>
        <family val="2"/>
      </rPr>
      <t>(1)</t>
    </r>
  </si>
  <si>
    <t>Adoption du nouveau modèle de présentation des états financiers</t>
  </si>
  <si>
    <t>À partir de 2011-2012, les dépenses de portefeuilles incluent l’impact du changement d’application de la norme comptable sur les paiements de transfert.</t>
  </si>
  <si>
    <t xml:space="preserve">Pour les années antérieures à 2009-2010, le solde budgétaire ne tient pas compte des modifications apportées dans la Loi modifiant la Loi sur l’équilibre budgétaire et diverses dispositions législatives concernant la mise en œuvre de la réforme comptable (L.Q. 2009, c. 38) relativement à la mécanique de la réserve. À compter de 2009-2010, les données tiennent compte de l’incidence de la Loi. </t>
  </si>
  <si>
    <t>Faisant partie des revenus des organismes du réseau de l’éducation, l’impôt foncier scolaire n’est inclus dans les états financiers consolidés du gouvernement que depuis la consolidation ligne par ligne des organismes des réseaux, en 2009-2010.</t>
  </si>
  <si>
    <t>Les autres droits, permis et redevances comprennent notamment ceux de la Régie du bâtiment du Québec et de l’Autorité des marchés financiers (cotisations, primes, permis, licences, etc.) ainsi que les redevances pour l’élimination des matières résiduelles.</t>
  </si>
  <si>
    <t>Le versement de 200 M$ en 2007-2008 a été effectué à même les sommes affectées à la réserve de stabilisation en 2006-2007.</t>
  </si>
  <si>
    <t>Un montant négatif représente un besoin de financement, alors qu’un montant positif indique une source de financement.</t>
  </si>
  <si>
    <t>De 2006-2007 à 2008-2009, les investissements nets des organismes des réseaux de la santé et des services sociaux, de l’éducation et de l’enseignement supérieur étaient établis sur la base de la méthode modifiée de comptabilisation à la valeur de consolidation.</t>
  </si>
  <si>
    <t>Un montant négatif représente un besoin de financement, alors qu’un montant positif indique une source de financement. Pour la variation de la trésorerie et des équivalents de trésorerie, un montant négatif indique une augmentation et un montant positif, une réduction.</t>
  </si>
  <si>
    <t>Ces fonds sont destinés à payer les prestations de retraite des employés des secteurs public et parapublic, les congés de maladie accumulés et les rentes de survivants d’employés de l’État. Ce montant inclut également les cotisations déposées par les participants et certains employeurs, nettes des prestations versées, ainsi que les remboursements aux déposants. À compter de 2020-2021, les retraits, composés des remboursements aux déposants et des prestations versées, sont supérieurs aux dépôts et cotisations versés au Fonds d’amortissement des régimes de retraite (FARR) et aux fonds particuliers.</t>
  </si>
  <si>
    <t>Les données présentées sont des prévisions pour 2025-2026 à 2027-2028, des données réelles pour 2024-2025 ainsi que des données ajustées pour 2023-2024 et les années précédentes.</t>
  </si>
  <si>
    <t>Les statistiques sur le PIB sont présentées en années civiles. Ainsi, le PIB de l’année 2024-2025 représente le PIB pour la période de janvier 2024 à décembre 2024.</t>
  </si>
  <si>
    <r>
      <t>Conformément à la Loi sur l’équilibre budgétaire, le solde budgétaire de 2020-2021 doit être établi en tenant compte de la somme portée au déficit cumulé au 1</t>
    </r>
    <r>
      <rPr>
        <vertAlign val="superscript"/>
        <sz val="12"/>
        <color rgb="FF223654"/>
        <rFont val="Open Sans"/>
        <family val="2"/>
      </rPr>
      <t>er</t>
    </r>
    <r>
      <rPr>
        <sz val="12"/>
        <color rgb="FF223654"/>
        <rFont val="Open Sans"/>
        <family val="2"/>
      </rPr>
      <t xml:space="preserve"> avril 2020 qui se rapporte aux années financières 2015-2016 à 2019-2020 en raison du changement d’application de la norme comptable sur les paiements de transfert (3 221 M$). Les dispositions de cette loi ne s’appliquaient pas pour les années financières antérieures à 2015-2016. Le solde budgétaire relatif aux opérations, c’est-à-dire avant la prise en compte de cette somme portée au déficit cumulé, est déficitaire de 7 539 M$ en 2020-2021.</t>
    </r>
  </si>
  <si>
    <r>
      <t>Le Fonds des générations a commencé ses activités le 1</t>
    </r>
    <r>
      <rPr>
        <vertAlign val="superscript"/>
        <sz val="12"/>
        <color rgb="FF223654"/>
        <rFont val="Open Sans"/>
        <family val="2"/>
      </rPr>
      <t>er</t>
    </r>
    <r>
      <rPr>
        <sz val="12"/>
        <color rgb="FF223654"/>
        <rFont val="Open Sans"/>
        <family val="2"/>
      </rPr>
      <t xml:space="preserve"> janvier 2007 en vertu de la Loi sur la réduction de la dette et instituant le Fonds des générations (RLRQ, chapitre R-2.2.0.1).</t>
    </r>
  </si>
  <si>
    <r>
      <t xml:space="preserve">Pour la publication du budget 2026-2027, seules les années 2026-2027 et 2027-2028 sont présentées selon le nouveau modèle d'information. Les données 2025-2026 et antérieures seront redressées après la publication des </t>
    </r>
    <r>
      <rPr>
        <i/>
        <sz val="12"/>
        <color rgb="FF223654"/>
        <rFont val="Open Sans"/>
        <family val="2"/>
      </rPr>
      <t>Comptes publics 2026-2027</t>
    </r>
    <r>
      <rPr>
        <sz val="12"/>
        <color rgb="FF223654"/>
        <rFont val="Open Sans"/>
        <family val="2"/>
      </rPr>
      <t>.</t>
    </r>
  </si>
  <si>
    <t>Les transferts du gouvernement du Québec et les dépenses de portefeuilles compris dans les ajustements de consolidation tiennent compte de l’élimination des opérations réciproques entre le fonds général et les autres secteurs concernés par les compensations financières inhérentes à des dépenses antérieures relatives aux obligations liées à la mise hors service d’immobilisations.</t>
  </si>
  <si>
    <t>Les revenus de transfert du gouvernement du Québec tiennent compte d’une compensation financière inhérente à des dépenses antérieures à 2026-2027 relatives aux obligations liées à la mise hors service d’immobilisations.</t>
  </si>
  <si>
    <r>
      <t>Transferts financés par le régime fiscal</t>
    </r>
    <r>
      <rPr>
        <vertAlign val="superscript"/>
        <sz val="12"/>
        <color rgb="FF223654"/>
        <rFont val="Open Sans"/>
        <family val="2"/>
      </rPr>
      <t>(5)</t>
    </r>
  </si>
  <si>
    <r>
      <t>Ajustements de consolidation</t>
    </r>
    <r>
      <rPr>
        <vertAlign val="superscript"/>
        <sz val="12"/>
        <color rgb="FF223654"/>
        <rFont val="Open Sans"/>
        <family val="2"/>
      </rPr>
      <t>(6)</t>
    </r>
  </si>
  <si>
    <r>
      <t>Dépenses financées par le régime fiscal</t>
    </r>
    <r>
      <rPr>
        <vertAlign val="superscript"/>
        <sz val="12"/>
        <color rgb="FF223654"/>
        <rFont val="Open Sans"/>
        <family val="2"/>
      </rPr>
      <t>(5)</t>
    </r>
  </si>
  <si>
    <r>
      <t>Entités consolidées</t>
    </r>
    <r>
      <rPr>
        <vertAlign val="superscript"/>
        <sz val="12"/>
        <color rgb="FF223654"/>
        <rFont val="Open Sans"/>
        <family val="2"/>
      </rPr>
      <t>(7)</t>
    </r>
  </si>
  <si>
    <r>
      <t>SURPLUS (DÉFICIT) COMPTABLE</t>
    </r>
    <r>
      <rPr>
        <b/>
        <vertAlign val="superscript"/>
        <sz val="12"/>
        <color rgb="FF223654"/>
        <rFont val="Open Sans"/>
        <family val="2"/>
      </rPr>
      <t>(8)</t>
    </r>
  </si>
  <si>
    <t>Les revenus de l'Université du Québec et ses constituantes tiennent compte d’une compensation financière inhérente à des dépenses antérieures à 2026-2027 relatives aux obligations liées à la mise hors service d’immobilisations. Par conséquent, les dépenses du fonds général et les ajustements de consolidation tiennent également compte de ce montant.</t>
  </si>
  <si>
    <t>Les données du secteur pourraient ne pas correspondre aux états financiers publiés par l'entité, car certains ajustements peuvent avoir été considérés ou non pour les comptes publics.</t>
  </si>
  <si>
    <t>Les revenus autonomes incluent les revenus du Fonds d’investissement Eurêka S.E.C. et du Fonds Impulsion S.E.C. puisque ces entreprises du gouvernement relèvent du portefeuille de l'Économie, de l'Innovation et de l'Énergie.</t>
  </si>
  <si>
    <r>
      <t>À partir du 1</t>
    </r>
    <r>
      <rPr>
        <vertAlign val="superscript"/>
        <sz val="12"/>
        <color rgb="FF223654"/>
        <rFont val="Open Sans"/>
        <family val="2"/>
      </rPr>
      <t>er</t>
    </r>
    <r>
      <rPr>
        <sz val="12"/>
        <color rgb="FF223654"/>
        <rFont val="Open Sans"/>
        <family val="2"/>
      </rPr>
      <t xml:space="preserve"> avril 2026, le gouvernement adoptera la nouvelle norme comptable SP 1202, Présentation des états financiers. Cette nouvelle norme modifiera le modèle actuel de présentation des états financiers afin de rendre ces derniers plus faciles à comprendre.
</t>
    </r>
  </si>
  <si>
    <t>Par ailleurs, l'entrée en vigueur de cette nouvelle norme n'aura pas d'incidence sur le solde budgétaire. De plus, le déficit cumulé sera renommé passif net, mais son calcul restera le même. Enfin, la dette brute continuera à être calculée de la même manière.</t>
  </si>
  <si>
    <t>Dette brute du gouvernement du Québec</t>
  </si>
  <si>
    <r>
      <t>Dette brute</t>
    </r>
    <r>
      <rPr>
        <b/>
        <vertAlign val="superscript"/>
        <sz val="12"/>
        <color theme="0"/>
        <rFont val="Open Sans"/>
        <family val="2"/>
      </rPr>
      <t>(2)</t>
    </r>
  </si>
  <si>
    <t>Dernière mise à jour le : 18 mars 2026</t>
  </si>
  <si>
    <t>Les revenus autonomes comprennent ceux des entreprises du gouvernement, à l’exception des revenus de la Société ferroviaire et portuaire de Pointe-Noire S.E.C., de Capital Financière agricole inc., du Fonds d’investissement Eurêka S.E.C. et du Fonds Impulsion S.E.C. En effet, leurs revenus sont présentés dans les organismes autres que budgétaires et les ajustements de consolidation puisqu’elles appartiennent à la Société du Plan Nord, à La Financière agricole du Québec ou relèvent du portefeuille de l'Économie, de l'Innovation et de l'Énergie.</t>
  </si>
  <si>
    <t>Les dépenses de programmes du fonds général tiennent compte d’une compensation financière octroyée à Santé Québec, aux organismes autres que budgétaires, au réseau de l’éducation et aux collèges d’enseignement général et professionnel inhérente à des dépenses antérieures à 2022-2023 relatives aux obligations liées à la mise hors service d’immobilisations.</t>
  </si>
  <si>
    <t>Par contre, lorsque l’effet d’une modification comptable ne peut être établi de façon précise au prix d’un effort raisonnable, les données ne sont pas mises à jour. Cela donne lieu à une cassure dans la suite des données, qui rend l’interprétation de l’évolution des données plus difficile. De ce fait, les cassures dans les données occasionnées par la consolidation ligne par ligne des organismes des réseaux de la santé et des services sociaux, de l’éducation et de l’enseignement supérieur en 2009-2010 ainsi que par le changement d’application de la norme comptable sur les paiements de transfert rétroactivement à 2011-2012 exigent que la comparaison des données soit faite avec discernement.</t>
  </si>
  <si>
    <t>Un suivi rigoureux des enveloppes budgétaires allouées permet de dégager des disponibilités budgétaires qui sont réallouées en cours d’exercice financier. Sur la base des dernières années, une réallocation des dépenses de 600 M$ est anticipée pour les exercices 2026-2027 et 2027-2028. Ces réallocations correspondent en partie à la marge de manœuvre prévue pour ces exercices et contribuent à maintenir le niveau de service aux citoyens.</t>
  </si>
  <si>
    <t>Les revenus de transfert du gouvernement du Québec tiennent compte d’un montant pour financer les excédents des dépenses et des investissements de
 2020-2021 relatifs au changement d’application de la norme comptable sur les paiements de transfert.</t>
  </si>
  <si>
    <t>L’impact du changement d’application de la norme comptable sur les paiements de transfert est considéré à partir de 2011-2012. Cependant, l’incidence sur les données avant les ajustements de consolidation ne peut être établie au prix d’un effort raisonnable pour les années 
2011-2012 à 2018-2019. Ainsi, ces années intègrent uniquement l’impact consolidé de ce changement.</t>
  </si>
  <si>
    <r>
      <t xml:space="preserve">À compter de 2026-2027, le passif financier net remplacera l'indicateur de la dette nette suivant la nouvelle norme comptable sur la présentation des états financiers. Ainsi, pour les années 2026-2027 et 2027-2028, les données présentées dans ce tableau correspondent au passif financier net alors que pour les années 2025-2026 et antérieures, elles correspondent à la dette nette du gouvernement. Le redressement sera effectué dans le cadre des </t>
    </r>
    <r>
      <rPr>
        <i/>
        <sz val="12"/>
        <color rgb="FF223654"/>
        <rFont val="Open Sans"/>
        <family val="2"/>
      </rPr>
      <t>Comptes publics 2026-2027</t>
    </r>
    <r>
      <rPr>
        <sz val="12"/>
        <color rgb="FF223654"/>
        <rFont val="Open Sans"/>
        <family val="2"/>
      </rPr>
      <t>.</t>
    </r>
  </si>
  <si>
    <t>5. Statistiques pour l’analyse historique</t>
  </si>
  <si>
    <r>
      <t>Réallocation des dépenses en cours d’exercice</t>
    </r>
    <r>
      <rPr>
        <b/>
        <vertAlign val="superscript"/>
        <sz val="12"/>
        <color theme="0"/>
        <rFont val="Open Sans"/>
        <family val="2"/>
      </rPr>
      <t>(1)</t>
    </r>
  </si>
  <si>
    <t>Cette norme exige la présentation des passifs en deux catégories : les passifs financiers et les passifs non financiers. Cette catégorisation permet de préciser l'indicateur de la dette nette qui sera remplacé par le passif financier net. Cet indicateur correspondra à l'écart entre les passifs financiers et les actifs financiers.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</si>
</sst>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_ ;_ * \(#,##0.00\)_ ;_ * &quot;-&quot;??_)_ ;_ @_ "/>
    <numFmt numFmtId="164" formatCode="_ * #,##0.00_)\ _$_ ;_ * \(#,##0.00\)\ _$_ ;_ * &quot;-&quot;??_)\ _$_ ;_ @_ "/>
    <numFmt numFmtId="165" formatCode="#,##0;\–#,##0"/>
    <numFmt numFmtId="166" formatCode="#,##0;\–#,##0;\—"/>
    <numFmt numFmtId="167" formatCode="[=0]\—;\–#,##0;#,##0"/>
    <numFmt numFmtId="168" formatCode="0.0"/>
    <numFmt numFmtId="169" formatCode="#,##0.0;\–#,##0.0"/>
    <numFmt numFmtId="170" formatCode="0.0%"/>
    <numFmt numFmtId="171" formatCode="#,##0;\–\ #,##0"/>
    <numFmt numFmtId="172" formatCode="0.0\ %;\–\ 0.0\ %"/>
    <numFmt numFmtId="173" formatCode="#,##0.0;\–#,##0.0;0.0"/>
    <numFmt numFmtId="174" formatCode="_-* #,##0_-;\-* #,##0_-;_-* &quot;-&quot;_-;_-@_-"/>
    <numFmt numFmtId="175" formatCode="_-&quot;$&quot;* #,##0_-;\-&quot;$&quot;* #,##0_-;_-&quot;$&quot;* &quot;-&quot;_-;_-@_-"/>
    <numFmt numFmtId="176" formatCode="0.000"/>
    <numFmt numFmtId="177" formatCode="[=0]0.0;\-#,##0.0;#,##0.0"/>
    <numFmt numFmtId="178" formatCode="_-* #,##0.00_-;\-* #,##0.00_-;_-* &quot;-&quot;??_-;_-@_-"/>
    <numFmt numFmtId="179" formatCode="_-* #,##0_-;\-* #,##0_-;_-* &quot;-&quot;??_-;_-@_-"/>
    <numFmt numFmtId="180" formatCode="#,##0;\–#,##0;0"/>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4"/>
      <name val="Arial"/>
      <family val="2"/>
    </font>
    <font>
      <sz val="10"/>
      <name val="Stone Sans"/>
      <family val="2"/>
    </font>
    <font>
      <sz val="10"/>
      <color rgb="FFC00000"/>
      <name val="Arial"/>
      <family val="2"/>
    </font>
    <font>
      <sz val="11"/>
      <color rgb="FF223654"/>
      <name val="Arial"/>
      <family val="2"/>
    </font>
    <font>
      <sz val="10"/>
      <color rgb="FF223654"/>
      <name val="Arial"/>
      <family val="2"/>
    </font>
    <font>
      <b/>
      <sz val="26"/>
      <color rgb="FF223654"/>
      <name val="Roboto"/>
    </font>
    <font>
      <b/>
      <sz val="12"/>
      <color rgb="FF223654"/>
      <name val="Roboto"/>
    </font>
    <font>
      <u/>
      <sz val="12"/>
      <color rgb="FF223654"/>
      <name val="Open Sans"/>
      <family val="2"/>
    </font>
    <font>
      <sz val="12"/>
      <color rgb="FF223654"/>
      <name val="Open Sans"/>
      <family val="2"/>
    </font>
    <font>
      <u/>
      <sz val="10"/>
      <color rgb="FF223654"/>
      <name val="Arial"/>
      <family val="2"/>
    </font>
    <font>
      <sz val="8"/>
      <color rgb="FF223654"/>
      <name val="Arial"/>
      <family val="2"/>
    </font>
    <font>
      <i/>
      <sz val="12"/>
      <color rgb="FF223654"/>
      <name val="Open Sans"/>
      <family val="2"/>
    </font>
    <font>
      <sz val="12"/>
      <color rgb="FF223654"/>
      <name val="Arial"/>
      <family val="2"/>
    </font>
    <font>
      <b/>
      <sz val="14"/>
      <color rgb="FF223654"/>
      <name val="Arial"/>
      <family val="2"/>
    </font>
    <font>
      <b/>
      <sz val="22"/>
      <color rgb="FF223654"/>
      <name val="Roboto"/>
    </font>
    <font>
      <b/>
      <sz val="12"/>
      <color rgb="FFFF0000"/>
      <name val="Arial"/>
      <family val="2"/>
    </font>
    <font>
      <sz val="14"/>
      <color rgb="FFFF0000"/>
      <name val="Arial"/>
      <family val="2"/>
    </font>
    <font>
      <b/>
      <sz val="12"/>
      <color rgb="FF223654"/>
      <name val="Arial"/>
      <family val="2"/>
    </font>
    <font>
      <b/>
      <sz val="10"/>
      <color rgb="FF223654"/>
      <name val="Arial"/>
      <family val="2"/>
    </font>
    <font>
      <u/>
      <sz val="10"/>
      <color rgb="FF223654"/>
      <name val="Roboto"/>
    </font>
    <font>
      <b/>
      <sz val="14"/>
      <color rgb="FF223654"/>
      <name val="Roboto"/>
    </font>
    <font>
      <sz val="10"/>
      <color rgb="FF223654"/>
      <name val="Roboto"/>
    </font>
    <font>
      <sz val="8"/>
      <color rgb="FF223654"/>
      <name val="Roboto"/>
    </font>
    <font>
      <sz val="9"/>
      <color rgb="FF223654"/>
      <name val="Arial"/>
      <family val="2"/>
    </font>
    <font>
      <b/>
      <sz val="18"/>
      <color rgb="FF223654"/>
      <name val="Roboto"/>
    </font>
    <font>
      <b/>
      <sz val="12"/>
      <color rgb="FF223654"/>
      <name val="Open Sans"/>
      <family val="2"/>
    </font>
    <font>
      <b/>
      <vertAlign val="superscript"/>
      <sz val="12"/>
      <color rgb="FF223654"/>
      <name val="Open Sans"/>
      <family val="2"/>
    </font>
    <font>
      <vertAlign val="superscript"/>
      <sz val="12"/>
      <color rgb="FF223654"/>
      <name val="Open Sans"/>
      <family val="2"/>
    </font>
    <font>
      <b/>
      <sz val="12"/>
      <color theme="0"/>
      <name val="Open Sans"/>
      <family val="2"/>
    </font>
    <font>
      <b/>
      <vertAlign val="superscript"/>
      <sz val="12"/>
      <color theme="0"/>
      <name val="Open Sans"/>
      <family val="2"/>
    </font>
    <font>
      <b/>
      <sz val="8"/>
      <color rgb="FF223654"/>
      <name val="Arial"/>
      <family val="2"/>
    </font>
    <font>
      <sz val="12"/>
      <color theme="0"/>
      <name val="Open Sans"/>
      <family val="2"/>
    </font>
    <font>
      <sz val="12"/>
      <name val="Open Sans"/>
      <family val="2"/>
    </font>
    <font>
      <sz val="11"/>
      <color rgb="FF223654"/>
      <name val="Open Sans"/>
      <family val="2"/>
    </font>
    <font>
      <sz val="8"/>
      <color rgb="FF223654"/>
      <name val="Open Sans"/>
      <family val="2"/>
    </font>
    <font>
      <sz val="10"/>
      <color rgb="FF223654"/>
      <name val="Open Sans"/>
      <family val="2"/>
    </font>
    <font>
      <b/>
      <strike/>
      <sz val="12"/>
      <color theme="0"/>
      <name val="Open Sans"/>
      <family val="2"/>
    </font>
    <font>
      <sz val="14"/>
      <color rgb="FF223654"/>
      <name val="Roboto"/>
    </font>
    <font>
      <sz val="18"/>
      <color rgb="FF223654"/>
      <name val="Roboto"/>
    </font>
    <font>
      <sz val="10"/>
      <color theme="0"/>
      <name val="Arial"/>
      <family val="2"/>
    </font>
    <font>
      <vertAlign val="superscript"/>
      <sz val="12"/>
      <color theme="0"/>
      <name val="Open Sans"/>
      <family val="2"/>
    </font>
    <font>
      <b/>
      <sz val="18"/>
      <color rgb="FF223654"/>
      <name val="Open Sans"/>
      <family val="2"/>
    </font>
    <font>
      <b/>
      <sz val="18"/>
      <color rgb="FF223654"/>
      <name val="Arial"/>
      <family val="2"/>
    </font>
    <font>
      <sz val="18"/>
      <color rgb="FF223654"/>
      <name val="Arial"/>
      <family val="2"/>
    </font>
    <font>
      <b/>
      <sz val="18"/>
      <color rgb="FFFF0000"/>
      <name val="Arial"/>
      <family val="2"/>
    </font>
    <font>
      <u/>
      <sz val="14"/>
      <color rgb="FF223654"/>
      <name val="Roboto"/>
    </font>
    <font>
      <sz val="22"/>
      <color rgb="FF223654"/>
      <name val="Roboto"/>
    </font>
    <font>
      <sz val="22"/>
      <name val="Arial"/>
      <family val="2"/>
    </font>
    <font>
      <sz val="14"/>
      <color rgb="FF223654"/>
      <name val="Arial"/>
      <family val="2"/>
    </font>
    <font>
      <sz val="14"/>
      <color rgb="FF223654"/>
      <name val="Open Sans"/>
      <family val="2"/>
    </font>
    <font>
      <b/>
      <sz val="14"/>
      <color rgb="FF223654"/>
      <name val="Open Sans"/>
      <family val="2"/>
    </font>
    <font>
      <sz val="14"/>
      <name val="Open Sans"/>
      <family val="2"/>
    </font>
    <font>
      <sz val="11"/>
      <color rgb="FF223654"/>
      <name val="Roboto"/>
    </font>
    <font>
      <sz val="12"/>
      <color rgb="FFFF0000"/>
      <name val="Open Sans"/>
      <family val="2"/>
    </font>
    <font>
      <sz val="11"/>
      <name val="Arial"/>
      <family val="2"/>
    </font>
    <font>
      <u/>
      <sz val="12"/>
      <name val="Open Sans"/>
      <family val="2"/>
    </font>
    <font>
      <sz val="12"/>
      <color rgb="FF223654"/>
      <name val="Open Sans"/>
      <family val="2"/>
    </font>
    <font>
      <sz val="12"/>
      <color rgb="FF0070C0"/>
      <name val="Open Sans"/>
      <family val="2"/>
    </font>
    <font>
      <b/>
      <vertAlign val="superscript"/>
      <sz val="12"/>
      <color rgb="FF223654"/>
      <name val="Open Sans"/>
      <family val="2"/>
    </font>
    <font>
      <b/>
      <sz val="12"/>
      <color rgb="FF223654"/>
      <name val="Open Sans"/>
      <family val="2"/>
    </font>
    <font>
      <i/>
      <vertAlign val="superscript"/>
      <sz val="12"/>
      <color rgb="FF223654"/>
      <name val="Open Sans"/>
      <family val="2"/>
    </font>
    <font>
      <sz val="12"/>
      <color rgb="FF223654"/>
      <name val="Open Sans"/>
      <family val="2"/>
    </font>
    <font>
      <u/>
      <sz val="10"/>
      <name val="Arial"/>
      <family val="2"/>
    </font>
    <font>
      <b/>
      <u/>
      <sz val="18"/>
      <color rgb="FF223654"/>
      <name val="Roboto"/>
    </font>
    <font>
      <b/>
      <i/>
      <sz val="12"/>
      <color rgb="FF002060"/>
      <name val="Open Sans"/>
      <family val="2"/>
    </font>
    <font>
      <b/>
      <sz val="22"/>
      <color theme="0"/>
      <name val="Roboto"/>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223654"/>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rgb="FF223654"/>
      </top>
      <bottom/>
      <diagonal/>
    </border>
    <border>
      <left/>
      <right/>
      <top/>
      <bottom style="medium">
        <color rgb="FF223654"/>
      </bottom>
      <diagonal/>
    </border>
    <border>
      <left/>
      <right/>
      <top style="medium">
        <color rgb="FF223654"/>
      </top>
      <bottom/>
      <diagonal/>
    </border>
    <border>
      <left/>
      <right/>
      <top/>
      <bottom style="thin">
        <color rgb="FF223654"/>
      </bottom>
      <diagonal/>
    </border>
    <border>
      <left/>
      <right/>
      <top style="thin">
        <color theme="0"/>
      </top>
      <bottom style="thin">
        <color indexed="64"/>
      </bottom>
      <diagonal/>
    </border>
    <border>
      <left/>
      <right/>
      <top style="thin">
        <color theme="0"/>
      </top>
      <bottom/>
      <diagonal/>
    </border>
    <border>
      <left/>
      <right/>
      <top/>
      <bottom style="thin">
        <color theme="0"/>
      </bottom>
      <diagonal/>
    </border>
    <border>
      <left/>
      <right/>
      <top style="thin">
        <color indexed="64"/>
      </top>
      <bottom style="medium">
        <color rgb="FF223654"/>
      </bottom>
      <diagonal/>
    </border>
    <border>
      <left/>
      <right/>
      <top style="thin">
        <color rgb="FF223654"/>
      </top>
      <bottom style="medium">
        <color rgb="FF223654"/>
      </bottom>
      <diagonal/>
    </border>
    <border>
      <left/>
      <right/>
      <top style="thin">
        <color rgb="FF223654"/>
      </top>
      <bottom style="thin">
        <color rgb="FF223654"/>
      </bottom>
      <diagonal/>
    </border>
    <border>
      <left/>
      <right/>
      <top style="thin">
        <color rgb="FF183654"/>
      </top>
      <bottom/>
      <diagonal/>
    </border>
    <border>
      <left/>
      <right/>
      <top style="medium">
        <color indexed="64"/>
      </top>
      <bottom/>
      <diagonal/>
    </border>
    <border>
      <left/>
      <right/>
      <top style="thin">
        <color rgb="FF002060"/>
      </top>
      <bottom/>
      <diagonal/>
    </border>
  </borders>
  <cellStyleXfs count="334">
    <xf numFmtId="0" fontId="0" fillId="0" borderId="0"/>
    <xf numFmtId="0" fontId="13" fillId="0" borderId="0" applyNumberFormat="0" applyFill="0" applyBorder="0" applyAlignment="0" applyProtection="0">
      <alignment vertical="top"/>
      <protection locked="0"/>
    </xf>
    <xf numFmtId="174" fontId="12" fillId="0" borderId="0" applyFont="0" applyFill="0" applyBorder="0" applyAlignment="0" applyProtection="0"/>
    <xf numFmtId="175" fontId="12" fillId="0" borderId="0" applyFont="0" applyFill="0" applyBorder="0" applyAlignment="0" applyProtection="0"/>
    <xf numFmtId="0" fontId="12" fillId="0" borderId="0"/>
    <xf numFmtId="0" fontId="11" fillId="0" borderId="0"/>
    <xf numFmtId="0" fontId="16" fillId="0" borderId="0" applyFont="0" applyFill="0" applyBorder="0" applyAlignment="0" applyProtection="0"/>
    <xf numFmtId="164" fontId="12" fillId="0" borderId="0" applyFont="0" applyFill="0" applyBorder="0" applyAlignment="0" applyProtection="0"/>
    <xf numFmtId="0" fontId="10" fillId="0" borderId="0"/>
    <xf numFmtId="0" fontId="9" fillId="0" borderId="0"/>
    <xf numFmtId="0" fontId="12" fillId="0" borderId="0"/>
    <xf numFmtId="0" fontId="9" fillId="0" borderId="0"/>
    <xf numFmtId="0" fontId="12" fillId="0" borderId="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8" fillId="0" borderId="0"/>
    <xf numFmtId="0" fontId="8"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2" fillId="0" borderId="0" applyFont="0" applyFill="0" applyBorder="0" applyAlignment="0" applyProtection="0"/>
    <xf numFmtId="178" fontId="12" fillId="0" borderId="0" applyFont="0" applyFill="0" applyBorder="0" applyAlignment="0" applyProtection="0"/>
  </cellStyleXfs>
  <cellXfs count="558">
    <xf numFmtId="0" fontId="0" fillId="0" borderId="0" xfId="0"/>
    <xf numFmtId="0" fontId="12" fillId="0" borderId="0" xfId="0" applyFont="1"/>
    <xf numFmtId="0" fontId="0" fillId="0" borderId="0" xfId="0" applyAlignment="1">
      <alignment horizontal="left"/>
    </xf>
    <xf numFmtId="0" fontId="14" fillId="0" borderId="0" xfId="0" applyFont="1"/>
    <xf numFmtId="0" fontId="12" fillId="0" borderId="0" xfId="0" applyFont="1" applyAlignment="1">
      <alignment vertical="top"/>
    </xf>
    <xf numFmtId="0" fontId="12" fillId="0" borderId="0" xfId="10"/>
    <xf numFmtId="0" fontId="12" fillId="0" borderId="0" xfId="10" applyAlignment="1">
      <alignment horizontal="left"/>
    </xf>
    <xf numFmtId="0" fontId="15" fillId="0" borderId="0" xfId="0" applyFont="1" applyAlignment="1">
      <alignment horizontal="left"/>
    </xf>
    <xf numFmtId="0" fontId="12" fillId="0" borderId="0" xfId="0" applyFont="1" applyAlignment="1">
      <alignment horizontal="left"/>
    </xf>
    <xf numFmtId="177" fontId="12" fillId="0" borderId="0" xfId="0" applyNumberFormat="1" applyFont="1" applyAlignment="1">
      <alignment horizontal="right"/>
    </xf>
    <xf numFmtId="177" fontId="17" fillId="0" borderId="0" xfId="0" applyNumberFormat="1" applyFont="1" applyAlignment="1">
      <alignment horizontal="right"/>
    </xf>
    <xf numFmtId="0" fontId="18" fillId="0" borderId="0" xfId="0" applyFont="1"/>
    <xf numFmtId="0" fontId="18" fillId="0" borderId="0" xfId="0" applyFont="1" applyAlignment="1">
      <alignment wrapText="1"/>
    </xf>
    <xf numFmtId="0" fontId="18" fillId="0" borderId="0" xfId="0" applyFont="1" applyAlignment="1">
      <alignment horizontal="center"/>
    </xf>
    <xf numFmtId="0" fontId="19" fillId="0" borderId="0" xfId="0" applyFont="1"/>
    <xf numFmtId="0" fontId="22" fillId="0" borderId="0" xfId="1" applyFont="1" applyFill="1" applyAlignment="1" applyProtection="1">
      <alignment horizontal="left" vertical="center" indent="1"/>
    </xf>
    <xf numFmtId="0" fontId="22" fillId="0" borderId="0" xfId="1" applyFont="1" applyFill="1" applyAlignment="1" applyProtection="1">
      <alignment vertical="center"/>
    </xf>
    <xf numFmtId="0" fontId="24" fillId="0" borderId="0" xfId="1" applyFont="1" applyFill="1" applyAlignment="1" applyProtection="1">
      <alignment horizontal="left" vertical="center" indent="1"/>
    </xf>
    <xf numFmtId="0" fontId="24" fillId="0" borderId="0" xfId="1" applyFont="1" applyFill="1" applyAlignment="1" applyProtection="1">
      <alignment vertical="center"/>
    </xf>
    <xf numFmtId="0" fontId="23" fillId="0" borderId="0" xfId="0" applyFont="1" applyAlignment="1">
      <alignment vertical="center"/>
    </xf>
    <xf numFmtId="0" fontId="22" fillId="0" borderId="0" xfId="1" applyFont="1" applyFill="1" applyAlignment="1" applyProtection="1">
      <alignment horizontal="left" vertical="center" indent="2"/>
    </xf>
    <xf numFmtId="0" fontId="22" fillId="0" borderId="0" xfId="1" applyFont="1" applyFill="1" applyAlignment="1" applyProtection="1">
      <alignment horizontal="right" vertical="center"/>
    </xf>
    <xf numFmtId="0" fontId="25" fillId="0" borderId="0" xfId="1" applyFont="1" applyFill="1" applyAlignment="1" applyProtection="1">
      <alignment horizontal="left" wrapText="1"/>
    </xf>
    <xf numFmtId="0" fontId="27" fillId="0" borderId="0" xfId="0" applyFont="1" applyAlignment="1">
      <alignment wrapText="1"/>
    </xf>
    <xf numFmtId="0" fontId="28" fillId="0" borderId="0" xfId="0" applyFont="1" applyAlignment="1">
      <alignment horizontal="left"/>
    </xf>
    <xf numFmtId="0" fontId="19" fillId="0" borderId="0" xfId="0" applyFont="1" applyAlignment="1">
      <alignment vertical="top"/>
    </xf>
    <xf numFmtId="0" fontId="23" fillId="0" borderId="0" xfId="0" applyFont="1" applyAlignment="1">
      <alignment vertical="top"/>
    </xf>
    <xf numFmtId="0" fontId="30" fillId="0" borderId="0" xfId="0" applyFont="1"/>
    <xf numFmtId="0" fontId="30" fillId="0" borderId="0" xfId="0" applyFont="1" applyAlignment="1">
      <alignment vertical="top"/>
    </xf>
    <xf numFmtId="0" fontId="31" fillId="0" borderId="0" xfId="0" applyFont="1" applyAlignment="1">
      <alignment vertical="top"/>
    </xf>
    <xf numFmtId="0" fontId="33" fillId="0" borderId="0" xfId="0" applyFont="1" applyAlignment="1">
      <alignment horizontal="justify" vertical="top" wrapText="1"/>
    </xf>
    <xf numFmtId="0" fontId="33" fillId="0" borderId="0" xfId="0" applyFont="1" applyAlignment="1">
      <alignment horizontal="justify" vertical="top"/>
    </xf>
    <xf numFmtId="0" fontId="25" fillId="0" borderId="0" xfId="0" applyFont="1"/>
    <xf numFmtId="0" fontId="37" fillId="0" borderId="0" xfId="0" applyFont="1"/>
    <xf numFmtId="0" fontId="38" fillId="0" borderId="0" xfId="0" applyFont="1"/>
    <xf numFmtId="0" fontId="27" fillId="0" borderId="0" xfId="0" applyFont="1"/>
    <xf numFmtId="167" fontId="23" fillId="2" borderId="0" xfId="0" applyNumberFormat="1" applyFont="1" applyFill="1" applyAlignment="1">
      <alignment horizontal="right"/>
    </xf>
    <xf numFmtId="167" fontId="23" fillId="2" borderId="0" xfId="10" applyNumberFormat="1" applyFont="1" applyFill="1" applyAlignment="1">
      <alignment horizontal="right"/>
    </xf>
    <xf numFmtId="165" fontId="23" fillId="2" borderId="0" xfId="0" applyNumberFormat="1" applyFont="1" applyFill="1" applyAlignment="1">
      <alignment horizontal="right"/>
    </xf>
    <xf numFmtId="0" fontId="23" fillId="0" borderId="0" xfId="0" applyFont="1"/>
    <xf numFmtId="166" fontId="27" fillId="0" borderId="0" xfId="0" applyNumberFormat="1" applyFont="1"/>
    <xf numFmtId="165" fontId="23" fillId="0" borderId="0" xfId="0" applyNumberFormat="1" applyFont="1" applyAlignment="1">
      <alignment horizontal="right"/>
    </xf>
    <xf numFmtId="165" fontId="23" fillId="2" borderId="0" xfId="10" applyNumberFormat="1" applyFont="1" applyFill="1" applyAlignment="1">
      <alignment horizontal="right"/>
    </xf>
    <xf numFmtId="165" fontId="42" fillId="2" borderId="0" xfId="0" quotePrefix="1" applyNumberFormat="1" applyFont="1" applyFill="1" applyAlignment="1">
      <alignment horizontal="left"/>
    </xf>
    <xf numFmtId="166" fontId="23" fillId="2" borderId="0" xfId="0" applyNumberFormat="1" applyFont="1" applyFill="1" applyAlignment="1">
      <alignment horizontal="right"/>
    </xf>
    <xf numFmtId="0" fontId="40" fillId="0" borderId="0" xfId="0" applyFont="1"/>
    <xf numFmtId="3" fontId="23" fillId="0" borderId="0" xfId="0" applyNumberFormat="1" applyFont="1"/>
    <xf numFmtId="0" fontId="23" fillId="0" borderId="0" xfId="0" quotePrefix="1" applyFont="1" applyAlignment="1">
      <alignment vertical="top"/>
    </xf>
    <xf numFmtId="0" fontId="43" fillId="5" borderId="0" xfId="0" applyFont="1" applyFill="1" applyAlignment="1">
      <alignment horizontal="right"/>
    </xf>
    <xf numFmtId="0" fontId="43" fillId="5" borderId="0" xfId="0" applyFont="1" applyFill="1" applyAlignment="1">
      <alignment horizontal="right" wrapText="1"/>
    </xf>
    <xf numFmtId="49" fontId="44" fillId="5" borderId="0" xfId="0" applyNumberFormat="1" applyFont="1" applyFill="1" applyAlignment="1">
      <alignment horizontal="left" wrapText="1"/>
    </xf>
    <xf numFmtId="49" fontId="44" fillId="5" borderId="0" xfId="0" quotePrefix="1" applyNumberFormat="1" applyFont="1" applyFill="1" applyAlignment="1">
      <alignment horizontal="left" wrapText="1"/>
    </xf>
    <xf numFmtId="0" fontId="43" fillId="5" borderId="1" xfId="0" applyFont="1" applyFill="1" applyBorder="1" applyAlignment="1">
      <alignment horizontal="right"/>
    </xf>
    <xf numFmtId="0" fontId="43" fillId="5" borderId="1" xfId="0" applyFont="1" applyFill="1" applyBorder="1" applyAlignment="1">
      <alignment horizontal="right" wrapText="1"/>
    </xf>
    <xf numFmtId="49" fontId="44" fillId="5" borderId="1" xfId="0" applyNumberFormat="1" applyFont="1" applyFill="1" applyBorder="1" applyAlignment="1">
      <alignment horizontal="left" wrapText="1"/>
    </xf>
    <xf numFmtId="0" fontId="43" fillId="5" borderId="1" xfId="0" quotePrefix="1" applyFont="1" applyFill="1" applyBorder="1" applyAlignment="1">
      <alignment horizontal="left" wrapText="1"/>
    </xf>
    <xf numFmtId="0" fontId="43" fillId="5" borderId="0" xfId="0" applyFont="1" applyFill="1"/>
    <xf numFmtId="0" fontId="43" fillId="5" borderId="1" xfId="0" applyFont="1" applyFill="1" applyBorder="1"/>
    <xf numFmtId="0" fontId="43" fillId="5" borderId="10" xfId="0" applyFont="1" applyFill="1" applyBorder="1" applyAlignment="1">
      <alignment horizontal="right" wrapText="1"/>
    </xf>
    <xf numFmtId="0" fontId="33" fillId="0" borderId="0" xfId="0" applyFont="1"/>
    <xf numFmtId="0" fontId="45" fillId="0" borderId="0" xfId="0" applyFont="1"/>
    <xf numFmtId="0" fontId="25" fillId="0" borderId="0" xfId="0" applyFont="1" applyAlignment="1">
      <alignment wrapText="1"/>
    </xf>
    <xf numFmtId="165" fontId="25" fillId="0" borderId="0" xfId="0" applyNumberFormat="1" applyFont="1" applyAlignment="1">
      <alignment wrapText="1"/>
    </xf>
    <xf numFmtId="0" fontId="25" fillId="0" borderId="0" xfId="0" applyFont="1" applyAlignment="1">
      <alignment vertical="top"/>
    </xf>
    <xf numFmtId="0" fontId="23" fillId="2" borderId="0" xfId="0" applyFont="1" applyFill="1"/>
    <xf numFmtId="0" fontId="40" fillId="0" borderId="0" xfId="0" applyFont="1" applyAlignment="1">
      <alignment horizontal="left"/>
    </xf>
    <xf numFmtId="165" fontId="23" fillId="2" borderId="1" xfId="0" applyNumberFormat="1" applyFont="1" applyFill="1" applyBorder="1" applyAlignment="1">
      <alignment horizontal="right"/>
    </xf>
    <xf numFmtId="166" fontId="23" fillId="2" borderId="1" xfId="0" applyNumberFormat="1" applyFont="1" applyFill="1" applyBorder="1" applyAlignment="1">
      <alignment horizontal="right"/>
    </xf>
    <xf numFmtId="0" fontId="44" fillId="5" borderId="0" xfId="0" quotePrefix="1" applyFont="1" applyFill="1" applyAlignment="1">
      <alignment horizontal="left" wrapText="1"/>
    </xf>
    <xf numFmtId="3" fontId="19" fillId="0" borderId="0" xfId="0" applyNumberFormat="1" applyFont="1"/>
    <xf numFmtId="165" fontId="19" fillId="0" borderId="0" xfId="0" applyNumberFormat="1" applyFont="1"/>
    <xf numFmtId="0" fontId="39" fillId="0" borderId="0" xfId="0" applyFont="1" applyAlignment="1">
      <alignment horizontal="left"/>
    </xf>
    <xf numFmtId="167" fontId="23" fillId="2" borderId="0" xfId="0" applyNumberFormat="1" applyFont="1" applyFill="1" applyAlignment="1">
      <alignment horizontal="right" wrapText="1"/>
    </xf>
    <xf numFmtId="3" fontId="23" fillId="2" borderId="0" xfId="0" applyNumberFormat="1" applyFont="1" applyFill="1" applyAlignment="1">
      <alignment horizontal="right" wrapText="1"/>
    </xf>
    <xf numFmtId="0" fontId="23" fillId="2" borderId="0" xfId="0" applyFont="1" applyFill="1" applyAlignment="1">
      <alignment horizontal="right" wrapText="1"/>
    </xf>
    <xf numFmtId="0" fontId="23" fillId="0" borderId="0" xfId="0" applyFont="1" applyAlignment="1">
      <alignment horizontal="right" wrapText="1"/>
    </xf>
    <xf numFmtId="0" fontId="23" fillId="0" borderId="0" xfId="0" applyFont="1" applyAlignment="1">
      <alignment horizontal="left" vertical="top"/>
    </xf>
    <xf numFmtId="0" fontId="46" fillId="5" borderId="0" xfId="0" applyFont="1" applyFill="1"/>
    <xf numFmtId="49" fontId="44" fillId="5" borderId="0" xfId="0" quotePrefix="1" applyNumberFormat="1" applyFont="1" applyFill="1" applyAlignment="1">
      <alignment horizontal="left"/>
    </xf>
    <xf numFmtId="0" fontId="47" fillId="0" borderId="0" xfId="0" applyFont="1"/>
    <xf numFmtId="0" fontId="43" fillId="5" borderId="0" xfId="0" applyFont="1" applyFill="1" applyAlignment="1">
      <alignment horizontal="center" wrapText="1"/>
    </xf>
    <xf numFmtId="0" fontId="23" fillId="0" borderId="0" xfId="0" applyFont="1" applyAlignment="1">
      <alignment horizontal="left"/>
    </xf>
    <xf numFmtId="0" fontId="46" fillId="5" borderId="0" xfId="0" applyFont="1" applyFill="1" applyAlignment="1">
      <alignment horizontal="center"/>
    </xf>
    <xf numFmtId="0" fontId="35" fillId="0" borderId="0" xfId="0" applyFont="1" applyAlignment="1">
      <alignment horizontal="left"/>
    </xf>
    <xf numFmtId="0" fontId="19" fillId="0" borderId="0" xfId="0" applyFont="1" applyAlignment="1">
      <alignment horizontal="left"/>
    </xf>
    <xf numFmtId="0" fontId="45" fillId="0" borderId="0" xfId="0" applyFont="1" applyAlignment="1">
      <alignment horizontal="left"/>
    </xf>
    <xf numFmtId="0" fontId="39" fillId="0" borderId="0" xfId="0" applyFont="1"/>
    <xf numFmtId="0" fontId="38" fillId="0" borderId="0" xfId="0" applyFont="1" applyAlignment="1">
      <alignment horizontal="left"/>
    </xf>
    <xf numFmtId="165" fontId="23" fillId="2" borderId="9" xfId="0" applyNumberFormat="1" applyFont="1" applyFill="1" applyBorder="1" applyAlignment="1">
      <alignment horizontal="right"/>
    </xf>
    <xf numFmtId="165" fontId="42" fillId="2" borderId="0" xfId="0" quotePrefix="1" applyNumberFormat="1" applyFont="1" applyFill="1"/>
    <xf numFmtId="165" fontId="23" fillId="2" borderId="7" xfId="0" applyNumberFormat="1" applyFont="1" applyFill="1" applyBorder="1" applyAlignment="1">
      <alignment horizontal="right"/>
    </xf>
    <xf numFmtId="0" fontId="49" fillId="0" borderId="0" xfId="0" applyFont="1"/>
    <xf numFmtId="176" fontId="50" fillId="0" borderId="0" xfId="0" applyNumberFormat="1" applyFont="1"/>
    <xf numFmtId="168" fontId="50" fillId="0" borderId="0" xfId="0" applyNumberFormat="1" applyFont="1"/>
    <xf numFmtId="0" fontId="50" fillId="0" borderId="0" xfId="0" applyFont="1"/>
    <xf numFmtId="169" fontId="23" fillId="2" borderId="0" xfId="0" applyNumberFormat="1" applyFont="1" applyFill="1" applyAlignment="1">
      <alignment horizontal="right"/>
    </xf>
    <xf numFmtId="0" fontId="23" fillId="0" borderId="0" xfId="0" quotePrefix="1" applyFont="1" applyAlignment="1">
      <alignment horizontal="left" vertical="top"/>
    </xf>
    <xf numFmtId="0" fontId="23" fillId="0" borderId="0" xfId="10" applyFont="1"/>
    <xf numFmtId="0" fontId="40" fillId="0" borderId="0" xfId="10" applyFont="1" applyAlignment="1">
      <alignment horizontal="left"/>
    </xf>
    <xf numFmtId="0" fontId="40" fillId="0" borderId="0" xfId="10" applyFont="1" applyAlignment="1">
      <alignment wrapText="1"/>
    </xf>
    <xf numFmtId="165" fontId="23" fillId="2" borderId="0" xfId="10" applyNumberFormat="1" applyFont="1" applyFill="1" applyAlignment="1">
      <alignment horizontal="right" wrapText="1"/>
    </xf>
    <xf numFmtId="0" fontId="40" fillId="0" borderId="0" xfId="10" applyFont="1" applyAlignment="1">
      <alignment horizontal="right" wrapText="1"/>
    </xf>
    <xf numFmtId="165" fontId="23" fillId="0" borderId="0" xfId="10" applyNumberFormat="1" applyFont="1"/>
    <xf numFmtId="0" fontId="23" fillId="0" borderId="0" xfId="10" quotePrefix="1" applyFont="1" applyAlignment="1">
      <alignment vertical="top"/>
    </xf>
    <xf numFmtId="0" fontId="23" fillId="0" borderId="0" xfId="10" applyFont="1" applyAlignment="1">
      <alignment vertical="top"/>
    </xf>
    <xf numFmtId="0" fontId="43" fillId="5" borderId="0" xfId="10" applyFont="1" applyFill="1" applyAlignment="1">
      <alignment horizontal="right" wrapText="1"/>
    </xf>
    <xf numFmtId="165" fontId="23" fillId="0" borderId="0" xfId="0" applyNumberFormat="1" applyFont="1"/>
    <xf numFmtId="165" fontId="23" fillId="2" borderId="0" xfId="0" applyNumberFormat="1" applyFont="1" applyFill="1" applyAlignment="1">
      <alignment horizontal="right" wrapText="1"/>
    </xf>
    <xf numFmtId="165" fontId="23" fillId="2" borderId="0" xfId="0" applyNumberFormat="1" applyFont="1" applyFill="1" applyAlignment="1">
      <alignment wrapText="1"/>
    </xf>
    <xf numFmtId="0" fontId="23" fillId="0" borderId="0" xfId="0" quotePrefix="1" applyFont="1" applyAlignment="1">
      <alignment horizontal="left" vertical="top" wrapText="1"/>
    </xf>
    <xf numFmtId="0" fontId="48" fillId="0" borderId="0" xfId="0" applyFont="1"/>
    <xf numFmtId="165" fontId="23" fillId="2" borderId="0" xfId="0" applyNumberFormat="1" applyFont="1" applyFill="1" applyAlignment="1">
      <alignment horizontal="right" vertical="center"/>
    </xf>
    <xf numFmtId="165" fontId="23" fillId="0" borderId="0" xfId="0" applyNumberFormat="1" applyFont="1" applyAlignment="1">
      <alignment horizontal="right" vertical="center"/>
    </xf>
    <xf numFmtId="0" fontId="42" fillId="2" borderId="0" xfId="0" quotePrefix="1" applyFont="1" applyFill="1"/>
    <xf numFmtId="165" fontId="23" fillId="2" borderId="0" xfId="0" applyNumberFormat="1" applyFont="1" applyFill="1"/>
    <xf numFmtId="0" fontId="43" fillId="5" borderId="0" xfId="0" applyFont="1" applyFill="1" applyAlignment="1">
      <alignment horizontal="center"/>
    </xf>
    <xf numFmtId="0" fontId="23" fillId="3" borderId="0" xfId="0" applyFont="1" applyFill="1"/>
    <xf numFmtId="0" fontId="43" fillId="5" borderId="11" xfId="0" applyFont="1" applyFill="1" applyBorder="1" applyAlignment="1">
      <alignment horizontal="right" wrapText="1"/>
    </xf>
    <xf numFmtId="0" fontId="23" fillId="0" borderId="0" xfId="0" applyFont="1" applyAlignment="1">
      <alignment wrapText="1"/>
    </xf>
    <xf numFmtId="171" fontId="23" fillId="2" borderId="0" xfId="0" applyNumberFormat="1" applyFont="1" applyFill="1"/>
    <xf numFmtId="0" fontId="43" fillId="5" borderId="0" xfId="0" applyFont="1" applyFill="1" applyAlignment="1">
      <alignment horizontal="right" vertical="center" wrapText="1"/>
    </xf>
    <xf numFmtId="0" fontId="46" fillId="5" borderId="0" xfId="0" applyFont="1" applyFill="1" applyAlignment="1">
      <alignment horizontal="right" wrapText="1"/>
    </xf>
    <xf numFmtId="0" fontId="51" fillId="5" borderId="0" xfId="0" applyFont="1" applyFill="1"/>
    <xf numFmtId="49" fontId="44" fillId="5" borderId="11" xfId="0" applyNumberFormat="1" applyFont="1" applyFill="1" applyBorder="1" applyAlignment="1">
      <alignment horizontal="left" wrapText="1"/>
    </xf>
    <xf numFmtId="0" fontId="23" fillId="2" borderId="0" xfId="0" applyFont="1" applyFill="1" applyAlignment="1">
      <alignment vertical="center"/>
    </xf>
    <xf numFmtId="0" fontId="23" fillId="0" borderId="0" xfId="0" applyFont="1" applyAlignment="1">
      <alignment horizontal="center"/>
    </xf>
    <xf numFmtId="169" fontId="23" fillId="2" borderId="0" xfId="0" applyNumberFormat="1" applyFont="1" applyFill="1" applyAlignment="1">
      <alignment horizontal="right" wrapText="1"/>
    </xf>
    <xf numFmtId="168" fontId="23" fillId="2" borderId="0" xfId="0" applyNumberFormat="1" applyFont="1" applyFill="1" applyAlignment="1">
      <alignment horizontal="right" wrapText="1"/>
    </xf>
    <xf numFmtId="168" fontId="23" fillId="0" borderId="0" xfId="0" applyNumberFormat="1" applyFont="1"/>
    <xf numFmtId="0" fontId="23" fillId="0" borderId="0" xfId="0" applyFont="1" applyAlignment="1">
      <alignment horizontal="right"/>
    </xf>
    <xf numFmtId="0" fontId="52" fillId="0" borderId="0" xfId="0" applyFont="1"/>
    <xf numFmtId="0" fontId="53" fillId="0" borderId="0" xfId="0" applyFont="1"/>
    <xf numFmtId="0" fontId="46" fillId="5" borderId="0" xfId="0" applyFont="1" applyFill="1" applyAlignment="1">
      <alignment wrapText="1"/>
    </xf>
    <xf numFmtId="0" fontId="43" fillId="5" borderId="0" xfId="0" applyFont="1" applyFill="1" applyAlignment="1">
      <alignment wrapText="1"/>
    </xf>
    <xf numFmtId="0" fontId="46" fillId="5" borderId="11" xfId="0" applyFont="1" applyFill="1" applyBorder="1" applyAlignment="1">
      <alignment horizontal="right" wrapText="1"/>
    </xf>
    <xf numFmtId="176" fontId="23" fillId="0" borderId="0" xfId="0" applyNumberFormat="1" applyFont="1"/>
    <xf numFmtId="0" fontId="40" fillId="0" borderId="0" xfId="0" applyFont="1" applyAlignment="1">
      <alignment vertical="top"/>
    </xf>
    <xf numFmtId="165" fontId="23" fillId="0" borderId="0" xfId="0" applyNumberFormat="1" applyFont="1" applyAlignment="1">
      <alignment horizontal="right" vertical="top"/>
    </xf>
    <xf numFmtId="169" fontId="23" fillId="0" borderId="0" xfId="0" applyNumberFormat="1" applyFont="1" applyAlignment="1">
      <alignment horizontal="right" vertical="top"/>
    </xf>
    <xf numFmtId="165" fontId="23" fillId="0" borderId="3" xfId="0" applyNumberFormat="1" applyFont="1" applyBorder="1" applyAlignment="1">
      <alignment horizontal="right" vertical="top"/>
    </xf>
    <xf numFmtId="0" fontId="46" fillId="5" borderId="0" xfId="0" applyFont="1" applyFill="1" applyAlignment="1">
      <alignment horizontal="center" wrapText="1"/>
    </xf>
    <xf numFmtId="165" fontId="23" fillId="2" borderId="0" xfId="0" applyNumberFormat="1" applyFont="1" applyFill="1" applyAlignment="1">
      <alignment horizontal="center" wrapText="1"/>
    </xf>
    <xf numFmtId="0" fontId="23" fillId="2" borderId="0" xfId="0" applyFont="1" applyFill="1" applyAlignment="1">
      <alignment horizontal="center" wrapText="1"/>
    </xf>
    <xf numFmtId="172" fontId="26" fillId="2" borderId="0" xfId="0" applyNumberFormat="1" applyFont="1" applyFill="1" applyAlignment="1">
      <alignment wrapText="1"/>
    </xf>
    <xf numFmtId="173" fontId="23" fillId="2" borderId="0" xfId="0" applyNumberFormat="1" applyFont="1" applyFill="1" applyAlignment="1">
      <alignment horizontal="right" wrapText="1"/>
    </xf>
    <xf numFmtId="0" fontId="40" fillId="2" borderId="0" xfId="0" applyFont="1" applyFill="1" applyAlignment="1">
      <alignment horizontal="right" wrapText="1"/>
    </xf>
    <xf numFmtId="170" fontId="23" fillId="2" borderId="0" xfId="0" applyNumberFormat="1" applyFont="1" applyFill="1" applyAlignment="1">
      <alignment wrapText="1"/>
    </xf>
    <xf numFmtId="0" fontId="54" fillId="0" borderId="0" xfId="0" applyFont="1"/>
    <xf numFmtId="0" fontId="43" fillId="5" borderId="0" xfId="0" applyFont="1" applyFill="1" applyAlignment="1">
      <alignment horizontal="left" wrapText="1"/>
    </xf>
    <xf numFmtId="0" fontId="46" fillId="5" borderId="0" xfId="0" applyFont="1" applyFill="1" applyAlignment="1">
      <alignment horizontal="left" wrapText="1"/>
    </xf>
    <xf numFmtId="0" fontId="23" fillId="5" borderId="0" xfId="0" applyFont="1" applyFill="1"/>
    <xf numFmtId="0" fontId="56" fillId="0" borderId="0" xfId="0" applyFont="1"/>
    <xf numFmtId="0" fontId="57" fillId="0" borderId="0" xfId="0" applyFont="1" applyAlignment="1">
      <alignment horizontal="left"/>
    </xf>
    <xf numFmtId="0" fontId="58" fillId="0" borderId="0" xfId="0" applyFont="1"/>
    <xf numFmtId="0" fontId="59" fillId="0" borderId="0" xfId="0" applyFont="1"/>
    <xf numFmtId="0" fontId="52" fillId="0" borderId="0" xfId="0" applyFont="1" applyAlignment="1">
      <alignment horizontal="left"/>
    </xf>
    <xf numFmtId="0" fontId="35" fillId="0" borderId="0" xfId="0" applyFont="1"/>
    <xf numFmtId="0" fontId="53" fillId="0" borderId="0" xfId="0" applyFont="1" applyAlignment="1">
      <alignment horizontal="left"/>
    </xf>
    <xf numFmtId="0" fontId="53" fillId="0" borderId="0" xfId="0" applyFont="1" applyAlignment="1">
      <alignment vertical="top"/>
    </xf>
    <xf numFmtId="0" fontId="29" fillId="0" borderId="0" xfId="0" applyFont="1" applyAlignment="1">
      <alignment vertical="top"/>
    </xf>
    <xf numFmtId="0" fontId="61" fillId="0" borderId="0" xfId="0" applyFont="1" applyAlignment="1">
      <alignment horizontal="left"/>
    </xf>
    <xf numFmtId="0" fontId="61" fillId="0" borderId="0" xfId="0" applyFont="1" applyAlignment="1">
      <alignment vertical="top"/>
    </xf>
    <xf numFmtId="0" fontId="61" fillId="0" borderId="0" xfId="0" applyFont="1"/>
    <xf numFmtId="0" fontId="39" fillId="0" borderId="0" xfId="10" applyFont="1" applyAlignment="1">
      <alignment horizontal="left"/>
    </xf>
    <xf numFmtId="0" fontId="62" fillId="0" borderId="0" xfId="10" applyFont="1"/>
    <xf numFmtId="0" fontId="29" fillId="0" borderId="0" xfId="0" applyFont="1" applyAlignment="1">
      <alignment horizontal="left"/>
    </xf>
    <xf numFmtId="0" fontId="28" fillId="0" borderId="0" xfId="0" applyFont="1"/>
    <xf numFmtId="165" fontId="23" fillId="2" borderId="0" xfId="0" applyNumberFormat="1" applyFont="1" applyFill="1" applyAlignment="1">
      <alignment horizontal="left" wrapText="1"/>
    </xf>
    <xf numFmtId="0" fontId="39" fillId="0" borderId="0" xfId="0" applyFont="1" applyAlignment="1">
      <alignment horizontal="left" vertical="center"/>
    </xf>
    <xf numFmtId="165" fontId="23" fillId="0" borderId="7" xfId="0" applyNumberFormat="1" applyFont="1" applyBorder="1" applyAlignment="1">
      <alignment horizontal="right" vertical="top"/>
    </xf>
    <xf numFmtId="0" fontId="46" fillId="5" borderId="1" xfId="0" applyFont="1" applyFill="1" applyBorder="1" applyAlignment="1">
      <alignment vertical="top"/>
    </xf>
    <xf numFmtId="167" fontId="19" fillId="0" borderId="0" xfId="0" applyNumberFormat="1" applyFont="1" applyAlignment="1">
      <alignment horizontal="right"/>
    </xf>
    <xf numFmtId="0" fontId="60" fillId="0" borderId="0" xfId="1" applyFont="1" applyFill="1" applyAlignment="1" applyProtection="1"/>
    <xf numFmtId="0" fontId="36" fillId="0" borderId="0" xfId="0" applyFont="1"/>
    <xf numFmtId="0" fontId="63" fillId="0" borderId="0" xfId="0" applyFont="1"/>
    <xf numFmtId="0" fontId="64" fillId="0" borderId="0" xfId="10" applyFont="1"/>
    <xf numFmtId="0" fontId="64" fillId="0" borderId="0" xfId="0" applyFont="1"/>
    <xf numFmtId="0" fontId="65" fillId="0" borderId="0" xfId="0" applyFont="1"/>
    <xf numFmtId="0" fontId="36" fillId="0" borderId="0" xfId="10" applyFont="1"/>
    <xf numFmtId="0" fontId="66" fillId="0" borderId="0" xfId="0" applyFont="1"/>
    <xf numFmtId="0" fontId="67" fillId="0" borderId="0" xfId="0" applyFont="1"/>
    <xf numFmtId="0" fontId="19" fillId="0" borderId="0" xfId="10" applyFont="1"/>
    <xf numFmtId="165" fontId="68" fillId="0" borderId="0" xfId="10" applyNumberFormat="1" applyFont="1"/>
    <xf numFmtId="0" fontId="68" fillId="0" borderId="0" xfId="10" applyFont="1"/>
    <xf numFmtId="0" fontId="69" fillId="0" borderId="0" xfId="0" applyFont="1"/>
    <xf numFmtId="0" fontId="70" fillId="0" borderId="0" xfId="1" applyFont="1" applyFill="1" applyAlignment="1" applyProtection="1">
      <alignment horizontal="left" vertical="center" indent="1"/>
    </xf>
    <xf numFmtId="0" fontId="23" fillId="0" borderId="8" xfId="0" applyFont="1" applyBorder="1" applyAlignment="1">
      <alignment vertical="top"/>
    </xf>
    <xf numFmtId="0" fontId="43" fillId="5" borderId="0" xfId="0" applyFont="1" applyFill="1" applyAlignment="1">
      <alignment horizontal="right" vertical="top" wrapText="1"/>
    </xf>
    <xf numFmtId="0" fontId="40" fillId="2" borderId="2" xfId="0" applyFont="1" applyFill="1" applyBorder="1"/>
    <xf numFmtId="0" fontId="23" fillId="2" borderId="0" xfId="0" applyFont="1" applyFill="1" applyAlignment="1">
      <alignment horizontal="left"/>
    </xf>
    <xf numFmtId="0" fontId="40" fillId="2" borderId="0" xfId="0" applyFont="1" applyFill="1"/>
    <xf numFmtId="0" fontId="40" fillId="2" borderId="0" xfId="0" applyFont="1" applyFill="1" applyAlignment="1">
      <alignment horizontal="left"/>
    </xf>
    <xf numFmtId="0" fontId="68" fillId="0" borderId="0" xfId="0" applyFont="1"/>
    <xf numFmtId="165" fontId="42" fillId="2" borderId="0" xfId="0" quotePrefix="1" applyNumberFormat="1" applyFont="1" applyFill="1" applyAlignment="1">
      <alignment horizontal="right"/>
    </xf>
    <xf numFmtId="3" fontId="23" fillId="2" borderId="0" xfId="0" applyNumberFormat="1" applyFont="1" applyFill="1"/>
    <xf numFmtId="165" fontId="23" fillId="2" borderId="2" xfId="0" applyNumberFormat="1" applyFont="1" applyFill="1" applyBorder="1" applyAlignment="1">
      <alignment horizontal="right"/>
    </xf>
    <xf numFmtId="167" fontId="23" fillId="0" borderId="0" xfId="0" applyNumberFormat="1" applyFont="1" applyAlignment="1">
      <alignment horizontal="right"/>
    </xf>
    <xf numFmtId="167" fontId="23" fillId="2" borderId="1" xfId="0" applyNumberFormat="1" applyFont="1" applyFill="1" applyBorder="1" applyAlignment="1">
      <alignment horizontal="right"/>
    </xf>
    <xf numFmtId="167" fontId="40" fillId="0" borderId="6" xfId="0" applyNumberFormat="1" applyFont="1" applyBorder="1" applyAlignment="1">
      <alignment horizontal="right"/>
    </xf>
    <xf numFmtId="49" fontId="44" fillId="5" borderId="9" xfId="0" quotePrefix="1" applyNumberFormat="1" applyFont="1" applyFill="1" applyBorder="1" applyAlignment="1">
      <alignment horizontal="left" wrapText="1"/>
    </xf>
    <xf numFmtId="167" fontId="23" fillId="2" borderId="2" xfId="0" applyNumberFormat="1" applyFont="1" applyFill="1" applyBorder="1" applyAlignment="1">
      <alignment horizontal="right"/>
    </xf>
    <xf numFmtId="165" fontId="71" fillId="2" borderId="0" xfId="0" applyNumberFormat="1" applyFont="1" applyFill="1" applyAlignment="1">
      <alignment horizontal="right" wrapText="1"/>
    </xf>
    <xf numFmtId="169" fontId="71" fillId="2" borderId="0" xfId="0" applyNumberFormat="1" applyFont="1" applyFill="1" applyAlignment="1">
      <alignment horizontal="right" wrapText="1"/>
    </xf>
    <xf numFmtId="168" fontId="71" fillId="2" borderId="0" xfId="0" applyNumberFormat="1" applyFont="1" applyFill="1" applyAlignment="1">
      <alignment horizontal="right" wrapText="1"/>
    </xf>
    <xf numFmtId="0" fontId="71" fillId="0" borderId="0" xfId="0" applyFont="1" applyAlignment="1">
      <alignment vertical="top"/>
    </xf>
    <xf numFmtId="0" fontId="71" fillId="0" borderId="0" xfId="0" quotePrefix="1" applyFont="1" applyAlignment="1">
      <alignment vertical="top"/>
    </xf>
    <xf numFmtId="165" fontId="74" fillId="2" borderId="0" xfId="0" applyNumberFormat="1" applyFont="1" applyFill="1" applyAlignment="1">
      <alignment horizontal="right" vertical="center"/>
    </xf>
    <xf numFmtId="0" fontId="71" fillId="0" borderId="0" xfId="0" applyFont="1" applyAlignment="1">
      <alignment vertical="center"/>
    </xf>
    <xf numFmtId="165" fontId="71" fillId="2" borderId="0" xfId="0" applyNumberFormat="1" applyFont="1" applyFill="1" applyAlignment="1">
      <alignment horizontal="right" vertical="center"/>
    </xf>
    <xf numFmtId="0" fontId="71" fillId="2" borderId="0" xfId="0" applyFont="1" applyFill="1" applyAlignment="1">
      <alignment vertical="center"/>
    </xf>
    <xf numFmtId="166" fontId="71" fillId="0" borderId="0" xfId="0" applyNumberFormat="1" applyFont="1" applyAlignment="1">
      <alignment horizontal="right" vertical="center"/>
    </xf>
    <xf numFmtId="166" fontId="71" fillId="2" borderId="0" xfId="0" applyNumberFormat="1" applyFont="1" applyFill="1" applyAlignment="1">
      <alignment horizontal="right" vertical="center"/>
    </xf>
    <xf numFmtId="167" fontId="23" fillId="0" borderId="0" xfId="0" applyNumberFormat="1" applyFont="1" applyAlignment="1">
      <alignment horizontal="left"/>
    </xf>
    <xf numFmtId="167" fontId="23" fillId="2" borderId="0" xfId="0" applyNumberFormat="1" applyFont="1" applyFill="1" applyAlignment="1">
      <alignment horizontal="left"/>
    </xf>
    <xf numFmtId="167" fontId="40" fillId="0" borderId="1" xfId="0" applyNumberFormat="1" applyFont="1" applyBorder="1" applyAlignment="1">
      <alignment horizontal="left"/>
    </xf>
    <xf numFmtId="167" fontId="26" fillId="2" borderId="0" xfId="0" applyNumberFormat="1" applyFont="1" applyFill="1" applyAlignment="1">
      <alignment horizontal="left"/>
    </xf>
    <xf numFmtId="167" fontId="26" fillId="0" borderId="0" xfId="0" applyNumberFormat="1" applyFont="1" applyAlignment="1">
      <alignment horizontal="left"/>
    </xf>
    <xf numFmtId="167" fontId="40" fillId="2" borderId="2" xfId="0" applyNumberFormat="1" applyFont="1" applyFill="1" applyBorder="1" applyAlignment="1">
      <alignment horizontal="left"/>
    </xf>
    <xf numFmtId="0" fontId="40" fillId="5" borderId="0" xfId="0" applyFont="1" applyFill="1" applyAlignment="1">
      <alignment horizontal="left" wrapText="1"/>
    </xf>
    <xf numFmtId="167" fontId="40" fillId="0" borderId="4" xfId="0" applyNumberFormat="1" applyFont="1" applyBorder="1" applyAlignment="1">
      <alignment horizontal="left"/>
    </xf>
    <xf numFmtId="167" fontId="42" fillId="2" borderId="0" xfId="0" quotePrefix="1" applyNumberFormat="1" applyFont="1" applyFill="1" applyAlignment="1">
      <alignment horizontal="left"/>
    </xf>
    <xf numFmtId="167" fontId="42" fillId="2" borderId="9" xfId="0" quotePrefix="1" applyNumberFormat="1" applyFont="1" applyFill="1" applyBorder="1" applyAlignment="1">
      <alignment horizontal="left"/>
    </xf>
    <xf numFmtId="167" fontId="42" fillId="0" borderId="0" xfId="0" quotePrefix="1" applyNumberFormat="1" applyFont="1" applyAlignment="1">
      <alignment horizontal="left"/>
    </xf>
    <xf numFmtId="167" fontId="75" fillId="0" borderId="0" xfId="0" quotePrefix="1" applyNumberFormat="1" applyFont="1" applyAlignment="1">
      <alignment horizontal="left"/>
    </xf>
    <xf numFmtId="166" fontId="42" fillId="2" borderId="0" xfId="0" quotePrefix="1" applyNumberFormat="1" applyFont="1" applyFill="1" applyAlignment="1">
      <alignment horizontal="left"/>
    </xf>
    <xf numFmtId="167" fontId="42" fillId="2" borderId="0" xfId="10" quotePrefix="1" applyNumberFormat="1" applyFont="1" applyFill="1" applyAlignment="1">
      <alignment horizontal="left"/>
    </xf>
    <xf numFmtId="0" fontId="22" fillId="0" borderId="0" xfId="1" applyFont="1" applyFill="1" applyAlignment="1" applyProtection="1">
      <alignment horizontal="left" vertical="center"/>
    </xf>
    <xf numFmtId="0" fontId="23" fillId="0" borderId="0" xfId="1" applyFont="1" applyFill="1" applyAlignment="1" applyProtection="1">
      <alignment horizontal="left" vertical="center"/>
    </xf>
    <xf numFmtId="0" fontId="23" fillId="0" borderId="0" xfId="0" applyFont="1" applyAlignment="1">
      <alignment horizontal="left" vertical="center"/>
    </xf>
    <xf numFmtId="179" fontId="12" fillId="0" borderId="0" xfId="333" applyNumberFormat="1" applyFont="1"/>
    <xf numFmtId="179" fontId="12" fillId="0" borderId="0" xfId="333" applyNumberFormat="1" applyFont="1" applyAlignment="1">
      <alignment horizontal="center"/>
    </xf>
    <xf numFmtId="179" fontId="0" fillId="0" borderId="0" xfId="333" applyNumberFormat="1" applyFont="1"/>
    <xf numFmtId="179" fontId="12" fillId="0" borderId="0" xfId="10" applyNumberFormat="1"/>
    <xf numFmtId="167" fontId="23" fillId="0" borderId="0" xfId="0" applyNumberFormat="1" applyFont="1"/>
    <xf numFmtId="167" fontId="40" fillId="2" borderId="2" xfId="0" applyNumberFormat="1" applyFont="1" applyFill="1" applyBorder="1" applyAlignment="1">
      <alignment horizontal="right"/>
    </xf>
    <xf numFmtId="165" fontId="40" fillId="2" borderId="0" xfId="0" applyNumberFormat="1" applyFont="1" applyFill="1" applyAlignment="1">
      <alignment horizontal="right" vertical="center"/>
    </xf>
    <xf numFmtId="165" fontId="23" fillId="0" borderId="9" xfId="0" applyNumberFormat="1" applyFont="1" applyBorder="1" applyAlignment="1">
      <alignment horizontal="right" vertical="center"/>
    </xf>
    <xf numFmtId="165" fontId="40" fillId="2" borderId="6" xfId="0" applyNumberFormat="1" applyFont="1" applyFill="1" applyBorder="1" applyAlignment="1">
      <alignment horizontal="right" vertical="center"/>
    </xf>
    <xf numFmtId="165" fontId="40" fillId="0" borderId="0" xfId="0" applyNumberFormat="1" applyFont="1" applyAlignment="1">
      <alignment horizontal="right"/>
    </xf>
    <xf numFmtId="166" fontId="40" fillId="2" borderId="1" xfId="0" applyNumberFormat="1" applyFont="1" applyFill="1" applyBorder="1" applyAlignment="1">
      <alignment horizontal="right" vertical="center"/>
    </xf>
    <xf numFmtId="167" fontId="40" fillId="2" borderId="1" xfId="0" applyNumberFormat="1" applyFont="1" applyFill="1" applyBorder="1" applyAlignment="1">
      <alignment horizontal="right" vertical="center"/>
    </xf>
    <xf numFmtId="165" fontId="40" fillId="0" borderId="13" xfId="0" applyNumberFormat="1" applyFont="1" applyBorder="1" applyAlignment="1">
      <alignment horizontal="right" vertical="center"/>
    </xf>
    <xf numFmtId="0" fontId="12" fillId="0" borderId="2" xfId="10" applyBorder="1"/>
    <xf numFmtId="179" fontId="0" fillId="0" borderId="2" xfId="333" applyNumberFormat="1" applyFont="1" applyBorder="1"/>
    <xf numFmtId="179" fontId="12" fillId="0" borderId="2" xfId="10" applyNumberFormat="1" applyBorder="1"/>
    <xf numFmtId="0" fontId="12" fillId="0" borderId="1" xfId="10" applyBorder="1"/>
    <xf numFmtId="179" fontId="0" fillId="0" borderId="1" xfId="333" applyNumberFormat="1" applyFont="1" applyBorder="1"/>
    <xf numFmtId="179" fontId="12" fillId="0" borderId="1" xfId="10" applyNumberFormat="1" applyBorder="1"/>
    <xf numFmtId="179" fontId="0" fillId="0" borderId="0" xfId="333" applyNumberFormat="1" applyFont="1" applyBorder="1"/>
    <xf numFmtId="0" fontId="19" fillId="0" borderId="0" xfId="0" applyFont="1" applyAlignment="1">
      <alignment horizontal="left" vertical="top"/>
    </xf>
    <xf numFmtId="0" fontId="76" fillId="0" borderId="0" xfId="0" applyFont="1" applyAlignment="1">
      <alignment horizontal="left" vertical="top" wrapText="1"/>
    </xf>
    <xf numFmtId="0" fontId="76" fillId="0" borderId="0" xfId="0" applyFont="1" applyAlignment="1">
      <alignment vertical="top"/>
    </xf>
    <xf numFmtId="0" fontId="76" fillId="0" borderId="0" xfId="0" applyFont="1" applyAlignment="1">
      <alignment horizontal="left" vertical="top"/>
    </xf>
    <xf numFmtId="167" fontId="26" fillId="0" borderId="0" xfId="0" applyNumberFormat="1" applyFont="1" applyAlignment="1">
      <alignment horizontal="right"/>
    </xf>
    <xf numFmtId="167" fontId="26" fillId="2" borderId="0" xfId="0" applyNumberFormat="1" applyFont="1" applyFill="1" applyAlignment="1">
      <alignment horizontal="right"/>
    </xf>
    <xf numFmtId="167" fontId="40" fillId="0" borderId="1" xfId="0" applyNumberFormat="1" applyFont="1" applyBorder="1" applyAlignment="1">
      <alignment horizontal="right"/>
    </xf>
    <xf numFmtId="167" fontId="40" fillId="0" borderId="4" xfId="0" applyNumberFormat="1" applyFont="1" applyBorder="1" applyAlignment="1">
      <alignment horizontal="right"/>
    </xf>
    <xf numFmtId="0" fontId="23" fillId="2" borderId="2" xfId="0" applyFont="1" applyFill="1" applyBorder="1"/>
    <xf numFmtId="166" fontId="23" fillId="0" borderId="0" xfId="0" applyNumberFormat="1" applyFont="1" applyAlignment="1">
      <alignment horizontal="right" vertical="center"/>
    </xf>
    <xf numFmtId="166" fontId="23" fillId="2" borderId="0" xfId="0" applyNumberFormat="1" applyFont="1" applyFill="1" applyAlignment="1">
      <alignment horizontal="right" vertical="center"/>
    </xf>
    <xf numFmtId="165" fontId="40" fillId="2" borderId="2" xfId="0" applyNumberFormat="1" applyFont="1" applyFill="1" applyBorder="1" applyAlignment="1">
      <alignment horizontal="right" vertical="center"/>
    </xf>
    <xf numFmtId="165" fontId="23" fillId="2" borderId="9" xfId="0" applyNumberFormat="1" applyFont="1" applyFill="1" applyBorder="1" applyAlignment="1">
      <alignment horizontal="right" wrapText="1"/>
    </xf>
    <xf numFmtId="0" fontId="39" fillId="0" borderId="0" xfId="0" applyFont="1" applyAlignment="1">
      <alignment vertical="center"/>
    </xf>
    <xf numFmtId="0" fontId="43" fillId="5" borderId="12" xfId="0" applyFont="1" applyFill="1" applyBorder="1" applyAlignment="1">
      <alignment horizontal="center" wrapText="1"/>
    </xf>
    <xf numFmtId="165" fontId="23" fillId="3" borderId="0" xfId="10" quotePrefix="1" applyNumberFormat="1" applyFont="1" applyFill="1" applyAlignment="1">
      <alignment vertical="top" wrapText="1"/>
    </xf>
    <xf numFmtId="49" fontId="55" fillId="5" borderId="0" xfId="0" quotePrefix="1" applyNumberFormat="1" applyFont="1" applyFill="1" applyAlignment="1">
      <alignment horizontal="center"/>
    </xf>
    <xf numFmtId="0" fontId="39" fillId="3" borderId="0" xfId="0" applyFont="1" applyFill="1" applyAlignment="1">
      <alignment horizontal="left"/>
    </xf>
    <xf numFmtId="167" fontId="40" fillId="2" borderId="0" xfId="0" applyNumberFormat="1" applyFont="1" applyFill="1" applyAlignment="1">
      <alignment horizontal="right" vertical="center"/>
    </xf>
    <xf numFmtId="165" fontId="40" fillId="0" borderId="5" xfId="0" applyNumberFormat="1" applyFont="1" applyBorder="1" applyAlignment="1">
      <alignment horizontal="right" vertical="center"/>
    </xf>
    <xf numFmtId="0" fontId="37" fillId="3" borderId="0" xfId="0" applyFont="1" applyFill="1"/>
    <xf numFmtId="165" fontId="71" fillId="2" borderId="7" xfId="0" applyNumberFormat="1" applyFont="1" applyFill="1" applyBorder="1" applyAlignment="1">
      <alignment horizontal="right" wrapText="1"/>
    </xf>
    <xf numFmtId="169" fontId="71" fillId="2" borderId="7" xfId="0" applyNumberFormat="1" applyFont="1" applyFill="1" applyBorder="1" applyAlignment="1">
      <alignment horizontal="right" wrapText="1"/>
    </xf>
    <xf numFmtId="168" fontId="71" fillId="2" borderId="7" xfId="0" applyNumberFormat="1" applyFont="1" applyFill="1" applyBorder="1" applyAlignment="1">
      <alignment horizontal="right" wrapText="1"/>
    </xf>
    <xf numFmtId="0" fontId="23" fillId="0" borderId="0" xfId="1" applyFont="1" applyFill="1" applyAlignment="1" applyProtection="1">
      <alignment horizontal="left" wrapText="1"/>
    </xf>
    <xf numFmtId="166" fontId="23" fillId="0" borderId="1" xfId="0" applyNumberFormat="1" applyFont="1" applyBorder="1" applyAlignment="1">
      <alignment horizontal="right" vertical="center"/>
    </xf>
    <xf numFmtId="166" fontId="23" fillId="0" borderId="9" xfId="0" applyNumberFormat="1" applyFont="1" applyBorder="1" applyAlignment="1">
      <alignment horizontal="right" vertical="center"/>
    </xf>
    <xf numFmtId="166" fontId="71" fillId="0" borderId="1" xfId="0" applyNumberFormat="1" applyFont="1" applyBorder="1" applyAlignment="1">
      <alignment horizontal="right" vertical="center"/>
    </xf>
    <xf numFmtId="165" fontId="71" fillId="0" borderId="0" xfId="0" applyNumberFormat="1" applyFont="1" applyAlignment="1">
      <alignment horizontal="right" vertical="center"/>
    </xf>
    <xf numFmtId="165" fontId="40" fillId="0" borderId="0" xfId="0" applyNumberFormat="1" applyFont="1" applyAlignment="1">
      <alignment horizontal="right" vertical="center"/>
    </xf>
    <xf numFmtId="165" fontId="71" fillId="0" borderId="9" xfId="0" applyNumberFormat="1" applyFont="1" applyBorder="1" applyAlignment="1">
      <alignment horizontal="right" vertical="center"/>
    </xf>
    <xf numFmtId="165" fontId="74" fillId="0" borderId="0" xfId="0" applyNumberFormat="1" applyFont="1" applyAlignment="1">
      <alignment horizontal="right" vertical="center"/>
    </xf>
    <xf numFmtId="165" fontId="40" fillId="0" borderId="7" xfId="0" applyNumberFormat="1" applyFont="1" applyBorder="1" applyAlignment="1">
      <alignment horizontal="right" vertical="center"/>
    </xf>
    <xf numFmtId="165" fontId="40" fillId="0" borderId="14" xfId="0" applyNumberFormat="1" applyFont="1" applyBorder="1" applyAlignment="1">
      <alignment horizontal="right" vertical="center"/>
    </xf>
    <xf numFmtId="165" fontId="74" fillId="0" borderId="13" xfId="0" applyNumberFormat="1" applyFont="1" applyBorder="1" applyAlignment="1">
      <alignment horizontal="right" vertical="center"/>
    </xf>
    <xf numFmtId="165" fontId="23" fillId="2" borderId="6" xfId="0" applyNumberFormat="1" applyFont="1" applyFill="1" applyBorder="1" applyAlignment="1">
      <alignment horizontal="right" vertical="center"/>
    </xf>
    <xf numFmtId="165" fontId="71" fillId="2" borderId="16" xfId="0" applyNumberFormat="1" applyFont="1" applyFill="1" applyBorder="1" applyAlignment="1">
      <alignment horizontal="right" vertical="center"/>
    </xf>
    <xf numFmtId="165" fontId="74" fillId="2" borderId="6" xfId="0" applyNumberFormat="1" applyFont="1" applyFill="1" applyBorder="1" applyAlignment="1">
      <alignment horizontal="right" vertical="center"/>
    </xf>
    <xf numFmtId="165" fontId="74" fillId="2" borderId="2" xfId="0" applyNumberFormat="1" applyFont="1" applyFill="1" applyBorder="1" applyAlignment="1">
      <alignment horizontal="right" vertical="center"/>
    </xf>
    <xf numFmtId="165" fontId="71" fillId="2" borderId="0" xfId="0" applyNumberFormat="1" applyFont="1" applyFill="1" applyAlignment="1">
      <alignment horizontal="right"/>
    </xf>
    <xf numFmtId="165" fontId="40" fillId="2" borderId="1" xfId="0" applyNumberFormat="1" applyFont="1" applyFill="1" applyBorder="1" applyAlignment="1">
      <alignment horizontal="right" vertical="center"/>
    </xf>
    <xf numFmtId="165" fontId="40" fillId="2" borderId="9" xfId="0" applyNumberFormat="1" applyFont="1" applyFill="1" applyBorder="1" applyAlignment="1">
      <alignment horizontal="right" vertical="center"/>
    </xf>
    <xf numFmtId="165" fontId="74" fillId="2" borderId="1" xfId="0" applyNumberFormat="1" applyFont="1" applyFill="1" applyBorder="1" applyAlignment="1">
      <alignment horizontal="right" vertical="center"/>
    </xf>
    <xf numFmtId="167" fontId="40" fillId="0" borderId="15" xfId="0" applyNumberFormat="1" applyFont="1" applyBorder="1" applyAlignment="1">
      <alignment horizontal="right"/>
    </xf>
    <xf numFmtId="0" fontId="23" fillId="0" borderId="0" xfId="0" applyFont="1" applyAlignment="1">
      <alignment vertical="top" wrapText="1"/>
    </xf>
    <xf numFmtId="0" fontId="22" fillId="0" borderId="0" xfId="1" applyFont="1" applyFill="1" applyAlignment="1" applyProtection="1"/>
    <xf numFmtId="0" fontId="44" fillId="5" borderId="1" xfId="0" quotePrefix="1" applyFont="1" applyFill="1" applyBorder="1" applyAlignment="1">
      <alignment horizontal="left" wrapText="1"/>
    </xf>
    <xf numFmtId="0" fontId="23" fillId="0" borderId="0" xfId="0" quotePrefix="1" applyFont="1" applyAlignment="1">
      <alignment vertical="top" wrapText="1"/>
    </xf>
    <xf numFmtId="167" fontId="42" fillId="4" borderId="0" xfId="0" quotePrefix="1" applyNumberFormat="1" applyFont="1" applyFill="1" applyAlignment="1">
      <alignment horizontal="left"/>
    </xf>
    <xf numFmtId="0" fontId="23" fillId="0" borderId="0" xfId="0" applyFont="1" applyAlignment="1">
      <alignment horizontal="left" vertical="top" wrapText="1"/>
    </xf>
    <xf numFmtId="0" fontId="23" fillId="0" borderId="0" xfId="0" quotePrefix="1" applyFont="1" applyAlignment="1">
      <alignment vertical="center"/>
    </xf>
    <xf numFmtId="167" fontId="40" fillId="0" borderId="0" xfId="0" applyNumberFormat="1" applyFont="1" applyAlignment="1">
      <alignment horizontal="right"/>
    </xf>
    <xf numFmtId="167" fontId="40" fillId="0" borderId="0" xfId="0" applyNumberFormat="1" applyFont="1" applyAlignment="1">
      <alignment horizontal="left"/>
    </xf>
    <xf numFmtId="0" fontId="72" fillId="0" borderId="0" xfId="0" applyFont="1" applyAlignment="1">
      <alignment vertical="top" wrapText="1"/>
    </xf>
    <xf numFmtId="0" fontId="40" fillId="0" borderId="0" xfId="0" applyFont="1" applyAlignment="1">
      <alignment horizontal="right" wrapText="1"/>
    </xf>
    <xf numFmtId="167" fontId="42" fillId="2" borderId="0" xfId="0" applyNumberFormat="1" applyFont="1" applyFill="1" applyAlignment="1">
      <alignment horizontal="right"/>
    </xf>
    <xf numFmtId="165" fontId="23" fillId="2" borderId="9" xfId="10" applyNumberFormat="1" applyFont="1" applyFill="1" applyBorder="1" applyAlignment="1">
      <alignment horizontal="right"/>
    </xf>
    <xf numFmtId="0" fontId="23" fillId="2" borderId="1" xfId="0" quotePrefix="1" applyFont="1" applyFill="1" applyBorder="1" applyAlignment="1">
      <alignment horizontal="left" wrapText="1"/>
    </xf>
    <xf numFmtId="167" fontId="23" fillId="0" borderId="0" xfId="10" applyNumberFormat="1" applyFont="1" applyAlignment="1">
      <alignment horizontal="right"/>
    </xf>
    <xf numFmtId="167" fontId="23" fillId="0" borderId="0" xfId="0" quotePrefix="1" applyNumberFormat="1" applyFont="1" applyAlignment="1">
      <alignment horizontal="right" wrapText="1"/>
    </xf>
    <xf numFmtId="165" fontId="23" fillId="0" borderId="0" xfId="10" applyNumberFormat="1" applyFont="1" applyAlignment="1">
      <alignment horizontal="right"/>
    </xf>
    <xf numFmtId="0" fontId="23" fillId="0" borderId="0" xfId="0" quotePrefix="1" applyFont="1" applyAlignment="1">
      <alignment horizontal="left" wrapText="1"/>
    </xf>
    <xf numFmtId="165" fontId="42" fillId="0" borderId="0" xfId="0" quotePrefix="1" applyNumberFormat="1" applyFont="1" applyAlignment="1">
      <alignment horizontal="left"/>
    </xf>
    <xf numFmtId="166" fontId="23" fillId="0" borderId="0" xfId="0" applyNumberFormat="1" applyFont="1" applyAlignment="1">
      <alignment horizontal="right"/>
    </xf>
    <xf numFmtId="0" fontId="32" fillId="0" borderId="0" xfId="0" applyFont="1"/>
    <xf numFmtId="165" fontId="23" fillId="0" borderId="3" xfId="0" applyNumberFormat="1" applyFont="1" applyBorder="1" applyAlignment="1">
      <alignment horizontal="right"/>
    </xf>
    <xf numFmtId="165" fontId="23" fillId="0" borderId="3" xfId="10" applyNumberFormat="1" applyFont="1" applyBorder="1" applyAlignment="1">
      <alignment horizontal="right"/>
    </xf>
    <xf numFmtId="0" fontId="23" fillId="0" borderId="3" xfId="0" quotePrefix="1" applyFont="1" applyBorder="1" applyAlignment="1">
      <alignment horizontal="left" wrapText="1"/>
    </xf>
    <xf numFmtId="166" fontId="23" fillId="0" borderId="3" xfId="0" applyNumberFormat="1" applyFont="1" applyBorder="1" applyAlignment="1">
      <alignment horizontal="right"/>
    </xf>
    <xf numFmtId="0" fontId="40" fillId="0" borderId="6" xfId="0" applyFont="1" applyBorder="1"/>
    <xf numFmtId="0" fontId="40" fillId="0" borderId="2" xfId="0" applyFont="1" applyBorder="1"/>
    <xf numFmtId="165" fontId="23" fillId="0" borderId="6" xfId="0" applyNumberFormat="1" applyFont="1" applyBorder="1" applyAlignment="1">
      <alignment horizontal="right"/>
    </xf>
    <xf numFmtId="165" fontId="23" fillId="0" borderId="2" xfId="0" applyNumberFormat="1" applyFont="1" applyBorder="1" applyAlignment="1">
      <alignment horizontal="right"/>
    </xf>
    <xf numFmtId="0" fontId="40" fillId="0" borderId="2" xfId="0" applyFont="1" applyBorder="1" applyAlignment="1">
      <alignment horizontal="left"/>
    </xf>
    <xf numFmtId="0" fontId="40" fillId="0" borderId="6" xfId="0" applyFont="1" applyBorder="1" applyAlignment="1">
      <alignment horizontal="left"/>
    </xf>
    <xf numFmtId="166" fontId="23" fillId="0" borderId="2" xfId="0" applyNumberFormat="1" applyFont="1" applyBorder="1" applyAlignment="1">
      <alignment horizontal="right"/>
    </xf>
    <xf numFmtId="167" fontId="23" fillId="0" borderId="0" xfId="0" applyNumberFormat="1" applyFont="1" applyAlignment="1">
      <alignment horizontal="right" wrapText="1"/>
    </xf>
    <xf numFmtId="3" fontId="23" fillId="0" borderId="0" xfId="0" applyNumberFormat="1" applyFont="1" applyAlignment="1">
      <alignment horizontal="right" wrapText="1"/>
    </xf>
    <xf numFmtId="0" fontId="23" fillId="0" borderId="2" xfId="0" applyFont="1" applyBorder="1"/>
    <xf numFmtId="166" fontId="23" fillId="2" borderId="7" xfId="0" applyNumberFormat="1" applyFont="1" applyFill="1" applyBorder="1" applyAlignment="1">
      <alignment horizontal="right"/>
    </xf>
    <xf numFmtId="165" fontId="42" fillId="0" borderId="0" xfId="0" quotePrefix="1" applyNumberFormat="1" applyFont="1"/>
    <xf numFmtId="165" fontId="23" fillId="0" borderId="0" xfId="10" applyNumberFormat="1" applyFont="1" applyAlignment="1">
      <alignment horizontal="right" wrapText="1"/>
    </xf>
    <xf numFmtId="165" fontId="23" fillId="0" borderId="3" xfId="10" applyNumberFormat="1" applyFont="1" applyBorder="1" applyAlignment="1">
      <alignment horizontal="right" wrapText="1"/>
    </xf>
    <xf numFmtId="169" fontId="23" fillId="2" borderId="7" xfId="0" applyNumberFormat="1" applyFont="1" applyFill="1" applyBorder="1" applyAlignment="1">
      <alignment horizontal="right"/>
    </xf>
    <xf numFmtId="169" fontId="23" fillId="0" borderId="0" xfId="0" applyNumberFormat="1" applyFont="1" applyAlignment="1">
      <alignment horizontal="right"/>
    </xf>
    <xf numFmtId="0" fontId="40" fillId="0" borderId="18" xfId="0" applyFont="1" applyBorder="1" applyAlignment="1">
      <alignment horizontal="left"/>
    </xf>
    <xf numFmtId="168" fontId="23" fillId="0" borderId="2" xfId="0" applyNumberFormat="1" applyFont="1" applyBorder="1"/>
    <xf numFmtId="165" fontId="23" fillId="0" borderId="0" xfId="0" applyNumberFormat="1" applyFont="1" applyAlignment="1">
      <alignment horizontal="right" wrapText="1"/>
    </xf>
    <xf numFmtId="165" fontId="23" fillId="0" borderId="7" xfId="0" applyNumberFormat="1" applyFont="1" applyBorder="1" applyAlignment="1">
      <alignment wrapText="1"/>
    </xf>
    <xf numFmtId="165" fontId="23" fillId="0" borderId="9" xfId="0" applyNumberFormat="1" applyFont="1" applyBorder="1" applyAlignment="1">
      <alignment horizontal="right" wrapText="1"/>
    </xf>
    <xf numFmtId="167" fontId="23" fillId="2" borderId="7" xfId="0" applyNumberFormat="1" applyFont="1" applyFill="1" applyBorder="1" applyAlignment="1">
      <alignment horizontal="right"/>
    </xf>
    <xf numFmtId="167" fontId="40" fillId="0" borderId="2" xfId="0" applyNumberFormat="1" applyFont="1" applyBorder="1" applyAlignment="1">
      <alignment horizontal="right" vertical="center" wrapText="1"/>
    </xf>
    <xf numFmtId="167" fontId="23" fillId="0" borderId="2" xfId="0" applyNumberFormat="1" applyFont="1" applyBorder="1" applyAlignment="1">
      <alignment horizontal="right"/>
    </xf>
    <xf numFmtId="167" fontId="23" fillId="0" borderId="2" xfId="0" applyNumberFormat="1" applyFont="1" applyBorder="1" applyAlignment="1">
      <alignment horizontal="right" wrapText="1"/>
    </xf>
    <xf numFmtId="0" fontId="74" fillId="2" borderId="0" xfId="0" applyFont="1" applyFill="1" applyAlignment="1">
      <alignment horizontal="left"/>
    </xf>
    <xf numFmtId="0" fontId="71" fillId="2" borderId="0" xfId="0" applyFont="1" applyFill="1"/>
    <xf numFmtId="165" fontId="42" fillId="2" borderId="0" xfId="0" quotePrefix="1" applyNumberFormat="1" applyFont="1" applyFill="1" applyAlignment="1">
      <alignment horizontal="right" wrapText="1"/>
    </xf>
    <xf numFmtId="169" fontId="23" fillId="0" borderId="0" xfId="0" applyNumberFormat="1" applyFont="1" applyAlignment="1">
      <alignment horizontal="right" wrapText="1"/>
    </xf>
    <xf numFmtId="168" fontId="23" fillId="0" borderId="0" xfId="0" applyNumberFormat="1" applyFont="1" applyAlignment="1">
      <alignment horizontal="right" wrapText="1"/>
    </xf>
    <xf numFmtId="165" fontId="71" fillId="0" borderId="0" xfId="0" applyNumberFormat="1" applyFont="1" applyAlignment="1">
      <alignment horizontal="right" wrapText="1"/>
    </xf>
    <xf numFmtId="168" fontId="71" fillId="0" borderId="0" xfId="0" applyNumberFormat="1" applyFont="1" applyAlignment="1">
      <alignment horizontal="right" wrapText="1"/>
    </xf>
    <xf numFmtId="169" fontId="71" fillId="0" borderId="0" xfId="0" applyNumberFormat="1" applyFont="1" applyAlignment="1">
      <alignment horizontal="right" wrapText="1"/>
    </xf>
    <xf numFmtId="0" fontId="74" fillId="0" borderId="2" xfId="0" applyFont="1" applyBorder="1"/>
    <xf numFmtId="0" fontId="74" fillId="0" borderId="6" xfId="0" applyFont="1" applyBorder="1"/>
    <xf numFmtId="0" fontId="74" fillId="0" borderId="2" xfId="0" applyFont="1" applyBorder="1" applyAlignment="1">
      <alignment vertical="center" wrapText="1"/>
    </xf>
    <xf numFmtId="165" fontId="23" fillId="0" borderId="0" xfId="0" applyNumberFormat="1" applyFont="1" applyAlignment="1">
      <alignment wrapText="1"/>
    </xf>
    <xf numFmtId="168" fontId="23" fillId="0" borderId="9" xfId="0" applyNumberFormat="1" applyFont="1" applyBorder="1" applyAlignment="1">
      <alignment horizontal="right" wrapText="1"/>
    </xf>
    <xf numFmtId="0" fontId="40" fillId="2" borderId="0" xfId="10" applyFont="1" applyFill="1" applyAlignment="1">
      <alignment horizontal="left"/>
    </xf>
    <xf numFmtId="0" fontId="23" fillId="2" borderId="0" xfId="10" applyFont="1" applyFill="1" applyAlignment="1">
      <alignment horizontal="left" wrapText="1"/>
    </xf>
    <xf numFmtId="169" fontId="23" fillId="2" borderId="0" xfId="10" applyNumberFormat="1" applyFont="1" applyFill="1" applyAlignment="1">
      <alignment horizontal="right" wrapText="1"/>
    </xf>
    <xf numFmtId="169" fontId="23" fillId="0" borderId="9" xfId="0" applyNumberFormat="1" applyFont="1" applyBorder="1" applyAlignment="1">
      <alignment horizontal="right" wrapText="1"/>
    </xf>
    <xf numFmtId="165" fontId="23" fillId="0" borderId="7" xfId="0" applyNumberFormat="1" applyFont="1" applyBorder="1" applyAlignment="1">
      <alignment horizontal="right" wrapText="1"/>
    </xf>
    <xf numFmtId="165" fontId="42" fillId="0" borderId="7" xfId="0" quotePrefix="1" applyNumberFormat="1" applyFont="1" applyBorder="1" applyAlignment="1">
      <alignment horizontal="left" wrapText="1"/>
    </xf>
    <xf numFmtId="169" fontId="23" fillId="0" borderId="7" xfId="0" applyNumberFormat="1" applyFont="1" applyBorder="1" applyAlignment="1">
      <alignment horizontal="right" wrapText="1"/>
    </xf>
    <xf numFmtId="165" fontId="23" fillId="0" borderId="0" xfId="0" applyNumberFormat="1" applyFont="1" applyAlignment="1">
      <alignment horizontal="left" wrapText="1"/>
    </xf>
    <xf numFmtId="173" fontId="23" fillId="0" borderId="0" xfId="0" applyNumberFormat="1" applyFont="1" applyAlignment="1">
      <alignment horizontal="right" wrapText="1"/>
    </xf>
    <xf numFmtId="165" fontId="23" fillId="0" borderId="7" xfId="0" applyNumberFormat="1" applyFont="1" applyBorder="1" applyAlignment="1">
      <alignment horizontal="left" wrapText="1"/>
    </xf>
    <xf numFmtId="173" fontId="23" fillId="0" borderId="7" xfId="0" applyNumberFormat="1" applyFont="1" applyBorder="1" applyAlignment="1">
      <alignment horizontal="right" wrapText="1"/>
    </xf>
    <xf numFmtId="165" fontId="23" fillId="0" borderId="0" xfId="0" applyNumberFormat="1" applyFont="1" applyAlignment="1">
      <alignment horizontal="center" wrapText="1"/>
    </xf>
    <xf numFmtId="0" fontId="23" fillId="0" borderId="0" xfId="0" applyFont="1" applyAlignment="1">
      <alignment horizontal="center" wrapText="1"/>
    </xf>
    <xf numFmtId="168" fontId="23" fillId="0" borderId="7" xfId="0" applyNumberFormat="1" applyFont="1" applyBorder="1" applyAlignment="1">
      <alignment horizontal="right" wrapText="1"/>
    </xf>
    <xf numFmtId="165" fontId="23" fillId="0" borderId="7" xfId="0" applyNumberFormat="1" applyFont="1" applyBorder="1" applyAlignment="1">
      <alignment horizontal="center" wrapText="1"/>
    </xf>
    <xf numFmtId="172" fontId="26" fillId="0" borderId="0" xfId="0" applyNumberFormat="1" applyFont="1" applyAlignment="1">
      <alignment wrapText="1"/>
    </xf>
    <xf numFmtId="172" fontId="26" fillId="0" borderId="7" xfId="0" applyNumberFormat="1" applyFont="1" applyBorder="1" applyAlignment="1">
      <alignment wrapText="1"/>
    </xf>
    <xf numFmtId="170" fontId="23" fillId="0" borderId="0" xfId="0" applyNumberFormat="1" applyFont="1" applyAlignment="1">
      <alignment wrapText="1"/>
    </xf>
    <xf numFmtId="170" fontId="23" fillId="0" borderId="7" xfId="0" applyNumberFormat="1" applyFont="1" applyBorder="1" applyAlignment="1">
      <alignment wrapText="1"/>
    </xf>
    <xf numFmtId="165" fontId="42" fillId="0" borderId="0" xfId="0" quotePrefix="1" applyNumberFormat="1" applyFont="1" applyAlignment="1">
      <alignment horizontal="left" wrapText="1"/>
    </xf>
    <xf numFmtId="0" fontId="40" fillId="0" borderId="7" xfId="0" applyFont="1" applyBorder="1" applyAlignment="1">
      <alignment horizontal="right" wrapText="1"/>
    </xf>
    <xf numFmtId="169" fontId="23" fillId="2" borderId="0" xfId="0" applyNumberFormat="1" applyFont="1" applyFill="1" applyAlignment="1">
      <alignment wrapText="1"/>
    </xf>
    <xf numFmtId="169" fontId="23" fillId="0" borderId="0" xfId="0" applyNumberFormat="1" applyFont="1" applyAlignment="1">
      <alignment wrapText="1"/>
    </xf>
    <xf numFmtId="0" fontId="40" fillId="2" borderId="6" xfId="0" applyFont="1" applyFill="1" applyBorder="1" applyAlignment="1">
      <alignment horizontal="left"/>
    </xf>
    <xf numFmtId="165" fontId="23" fillId="2" borderId="7" xfId="0" applyNumberFormat="1" applyFont="1" applyFill="1" applyBorder="1" applyAlignment="1">
      <alignment wrapText="1"/>
    </xf>
    <xf numFmtId="0" fontId="23" fillId="0" borderId="7" xfId="0" applyFont="1" applyBorder="1"/>
    <xf numFmtId="165" fontId="23" fillId="2" borderId="1" xfId="0" applyNumberFormat="1" applyFont="1" applyFill="1" applyBorder="1" applyAlignment="1">
      <alignment horizontal="right" wrapText="1"/>
    </xf>
    <xf numFmtId="166" fontId="42" fillId="2" borderId="0" xfId="0" quotePrefix="1" applyNumberFormat="1" applyFont="1" applyFill="1" applyAlignment="1">
      <alignment horizontal="right"/>
    </xf>
    <xf numFmtId="166" fontId="23" fillId="2" borderId="9" xfId="0" applyNumberFormat="1" applyFont="1" applyFill="1" applyBorder="1" applyAlignment="1">
      <alignment horizontal="right"/>
    </xf>
    <xf numFmtId="166" fontId="42" fillId="0" borderId="0" xfId="0" quotePrefix="1" applyNumberFormat="1" applyFont="1" applyAlignment="1">
      <alignment horizontal="left"/>
    </xf>
    <xf numFmtId="165" fontId="23" fillId="0" borderId="1" xfId="0" applyNumberFormat="1" applyFont="1" applyBorder="1" applyAlignment="1">
      <alignment horizontal="right"/>
    </xf>
    <xf numFmtId="165" fontId="23" fillId="0" borderId="9" xfId="0" applyNumberFormat="1" applyFont="1" applyBorder="1" applyAlignment="1">
      <alignment horizontal="right"/>
    </xf>
    <xf numFmtId="166" fontId="23" fillId="0" borderId="1" xfId="0" applyNumberFormat="1" applyFont="1" applyBorder="1" applyAlignment="1">
      <alignment horizontal="right"/>
    </xf>
    <xf numFmtId="171" fontId="23" fillId="0" borderId="0" xfId="0" applyNumberFormat="1" applyFont="1"/>
    <xf numFmtId="165" fontId="23" fillId="0" borderId="7" xfId="0" applyNumberFormat="1" applyFont="1" applyBorder="1" applyAlignment="1">
      <alignment horizontal="right"/>
    </xf>
    <xf numFmtId="171" fontId="23" fillId="0" borderId="7" xfId="0" applyNumberFormat="1" applyFont="1" applyBorder="1"/>
    <xf numFmtId="167" fontId="23" fillId="0" borderId="7" xfId="10" applyNumberFormat="1" applyFont="1" applyBorder="1" applyAlignment="1">
      <alignment horizontal="right"/>
    </xf>
    <xf numFmtId="167" fontId="42" fillId="0" borderId="0" xfId="10" quotePrefix="1" applyNumberFormat="1" applyFont="1" applyAlignment="1">
      <alignment horizontal="left"/>
    </xf>
    <xf numFmtId="165" fontId="23" fillId="0" borderId="3" xfId="0" applyNumberFormat="1" applyFont="1" applyBorder="1" applyAlignment="1">
      <alignment wrapText="1"/>
    </xf>
    <xf numFmtId="166" fontId="23" fillId="0" borderId="7" xfId="0" applyNumberFormat="1" applyFont="1" applyBorder="1" applyAlignment="1">
      <alignment horizontal="right"/>
    </xf>
    <xf numFmtId="0" fontId="42" fillId="0" borderId="0" xfId="0" quotePrefix="1" applyFont="1"/>
    <xf numFmtId="0" fontId="42" fillId="0" borderId="7" xfId="0" quotePrefix="1" applyFont="1" applyBorder="1"/>
    <xf numFmtId="0" fontId="40" fillId="2" borderId="6" xfId="0" applyFont="1" applyFill="1" applyBorder="1"/>
    <xf numFmtId="167" fontId="75" fillId="2" borderId="0" xfId="0" quotePrefix="1" applyNumberFormat="1" applyFont="1" applyFill="1" applyAlignment="1">
      <alignment horizontal="left"/>
    </xf>
    <xf numFmtId="168" fontId="23" fillId="2" borderId="9" xfId="0" applyNumberFormat="1" applyFont="1" applyFill="1" applyBorder="1" applyAlignment="1">
      <alignment horizontal="right" wrapText="1"/>
    </xf>
    <xf numFmtId="0" fontId="40" fillId="2" borderId="2" xfId="0" applyFont="1" applyFill="1" applyBorder="1" applyAlignment="1">
      <alignment horizontal="left" vertical="top"/>
    </xf>
    <xf numFmtId="165" fontId="40" fillId="2" borderId="0" xfId="0" applyNumberFormat="1" applyFont="1" applyFill="1" applyAlignment="1">
      <alignment horizontal="left"/>
    </xf>
    <xf numFmtId="0" fontId="26" fillId="0" borderId="0" xfId="0" applyFont="1" applyAlignment="1">
      <alignment horizontal="right" vertical="center"/>
    </xf>
    <xf numFmtId="0" fontId="79" fillId="0" borderId="0" xfId="0" applyFont="1" applyAlignment="1">
      <alignment horizontal="right" vertical="center"/>
    </xf>
    <xf numFmtId="167" fontId="40" fillId="2" borderId="6" xfId="0" applyNumberFormat="1" applyFont="1" applyFill="1" applyBorder="1" applyAlignment="1">
      <alignment horizontal="right"/>
    </xf>
    <xf numFmtId="167" fontId="40" fillId="0" borderId="14" xfId="0" applyNumberFormat="1" applyFont="1" applyBorder="1" applyAlignment="1">
      <alignment horizontal="right"/>
    </xf>
    <xf numFmtId="167" fontId="40" fillId="0" borderId="13" xfId="0" applyNumberFormat="1" applyFont="1" applyBorder="1" applyAlignment="1">
      <alignment horizontal="right"/>
    </xf>
    <xf numFmtId="167" fontId="40" fillId="0" borderId="13" xfId="0" applyNumberFormat="1" applyFont="1" applyBorder="1" applyAlignment="1">
      <alignment horizontal="left"/>
    </xf>
    <xf numFmtId="180" fontId="23" fillId="2" borderId="0" xfId="0" applyNumberFormat="1" applyFont="1" applyFill="1" applyAlignment="1">
      <alignment horizontal="right" wrapText="1"/>
    </xf>
    <xf numFmtId="180" fontId="23" fillId="0" borderId="0" xfId="0" applyNumberFormat="1" applyFont="1" applyAlignment="1">
      <alignment horizontal="right" wrapText="1"/>
    </xf>
    <xf numFmtId="167" fontId="25" fillId="2" borderId="0" xfId="0" applyNumberFormat="1" applyFont="1" applyFill="1" applyAlignment="1">
      <alignment horizontal="right" wrapText="1"/>
    </xf>
    <xf numFmtId="167" fontId="25" fillId="2" borderId="0" xfId="0" applyNumberFormat="1" applyFont="1" applyFill="1" applyAlignment="1">
      <alignment horizontal="right"/>
    </xf>
    <xf numFmtId="167" fontId="25" fillId="0" borderId="0" xfId="0" applyNumberFormat="1" applyFont="1" applyAlignment="1">
      <alignment horizontal="right"/>
    </xf>
    <xf numFmtId="0" fontId="44" fillId="5" borderId="0" xfId="10" quotePrefix="1" applyFont="1" applyFill="1" applyAlignment="1">
      <alignment horizontal="left" wrapText="1"/>
    </xf>
    <xf numFmtId="167" fontId="25" fillId="0" borderId="3" xfId="0" applyNumberFormat="1" applyFont="1" applyBorder="1" applyAlignment="1">
      <alignment horizontal="right"/>
    </xf>
    <xf numFmtId="0" fontId="39" fillId="0" borderId="0" xfId="0" applyFont="1" applyAlignment="1">
      <alignment horizontal="left" vertical="center"/>
    </xf>
    <xf numFmtId="0" fontId="20" fillId="0" borderId="0" xfId="0" applyFont="1"/>
    <xf numFmtId="0" fontId="29" fillId="0" borderId="0" xfId="0" applyFont="1" applyAlignment="1">
      <alignment vertical="top" wrapText="1"/>
    </xf>
    <xf numFmtId="0" fontId="29" fillId="0" borderId="0" xfId="0" applyFont="1" applyAlignment="1">
      <alignment vertical="top"/>
    </xf>
    <xf numFmtId="0" fontId="39" fillId="0" borderId="0" xfId="0" applyFont="1" applyAlignment="1">
      <alignment horizontal="left" vertical="top" wrapText="1"/>
    </xf>
    <xf numFmtId="0" fontId="78" fillId="0" borderId="0" xfId="0" applyFont="1" applyAlignment="1">
      <alignment horizontal="left" vertical="center"/>
    </xf>
    <xf numFmtId="0" fontId="23" fillId="0" borderId="0" xfId="0" applyFont="1" applyAlignment="1">
      <alignment horizontal="left" vertical="top" wrapText="1"/>
    </xf>
    <xf numFmtId="0" fontId="76" fillId="0" borderId="0" xfId="0" applyFont="1" applyAlignment="1">
      <alignment horizontal="left" vertical="top" wrapText="1"/>
    </xf>
    <xf numFmtId="0" fontId="30" fillId="0" borderId="0" xfId="0" applyFont="1" applyAlignment="1">
      <alignment horizontal="left" vertical="top" wrapText="1"/>
    </xf>
    <xf numFmtId="0" fontId="34" fillId="0" borderId="0" xfId="1" applyFont="1" applyFill="1" applyAlignment="1" applyProtection="1"/>
    <xf numFmtId="0" fontId="20" fillId="0" borderId="0" xfId="0" applyFont="1" applyAlignment="1">
      <alignment horizontal="left" vertical="top"/>
    </xf>
    <xf numFmtId="0" fontId="23" fillId="0" borderId="0" xfId="0" applyFont="1" applyAlignment="1">
      <alignment horizontal="left" vertical="top"/>
    </xf>
    <xf numFmtId="0" fontId="29" fillId="0" borderId="0" xfId="0" applyFont="1" applyAlignment="1">
      <alignment horizontal="left" vertical="top" wrapText="1"/>
    </xf>
    <xf numFmtId="0" fontId="29" fillId="0" borderId="0" xfId="0" applyFont="1" applyAlignment="1">
      <alignment horizontal="left" vertical="top"/>
    </xf>
    <xf numFmtId="0" fontId="34" fillId="0" borderId="0" xfId="1" applyFont="1" applyAlignment="1" applyProtection="1">
      <alignment horizontal="left"/>
    </xf>
    <xf numFmtId="0" fontId="23" fillId="0" borderId="0" xfId="0" applyFont="1" applyAlignment="1">
      <alignment horizontal="left"/>
    </xf>
    <xf numFmtId="0" fontId="23" fillId="2" borderId="0" xfId="0" applyFont="1" applyFill="1" applyAlignment="1">
      <alignment horizontal="left"/>
    </xf>
    <xf numFmtId="0" fontId="23" fillId="0" borderId="3" xfId="0" applyFont="1" applyBorder="1" applyAlignment="1">
      <alignment horizontal="left"/>
    </xf>
    <xf numFmtId="0" fontId="23" fillId="2" borderId="1" xfId="0" applyFont="1" applyFill="1" applyBorder="1" applyAlignment="1">
      <alignment horizontal="left"/>
    </xf>
    <xf numFmtId="0" fontId="40" fillId="2" borderId="6" xfId="0" applyFont="1" applyFill="1" applyBorder="1" applyAlignment="1">
      <alignment horizontal="left"/>
    </xf>
    <xf numFmtId="0" fontId="39" fillId="0" borderId="0" xfId="0" applyFont="1" applyAlignment="1">
      <alignment horizontal="left"/>
    </xf>
    <xf numFmtId="0" fontId="43" fillId="5" borderId="0" xfId="0" applyFont="1" applyFill="1" applyAlignment="1">
      <alignment horizontal="center" wrapText="1"/>
    </xf>
    <xf numFmtId="167" fontId="23" fillId="0" borderId="0" xfId="0" applyNumberFormat="1" applyFont="1" applyAlignment="1">
      <alignment horizontal="left"/>
    </xf>
    <xf numFmtId="167" fontId="23" fillId="2" borderId="2" xfId="0" applyNumberFormat="1" applyFont="1" applyFill="1" applyBorder="1" applyAlignment="1">
      <alignment horizontal="left"/>
    </xf>
    <xf numFmtId="0" fontId="53" fillId="0" borderId="0" xfId="0" applyFont="1"/>
    <xf numFmtId="0" fontId="52" fillId="0" borderId="0" xfId="0" applyFont="1"/>
    <xf numFmtId="0" fontId="25" fillId="0" borderId="0" xfId="0" applyFont="1"/>
    <xf numFmtId="0" fontId="23" fillId="0" borderId="0" xfId="0" applyFont="1" applyAlignment="1">
      <alignment horizontal="left" wrapText="1"/>
    </xf>
    <xf numFmtId="0" fontId="23" fillId="2" borderId="0" xfId="0" applyFont="1" applyFill="1"/>
    <xf numFmtId="0" fontId="23" fillId="2" borderId="7" xfId="0" applyFont="1" applyFill="1" applyBorder="1"/>
    <xf numFmtId="0" fontId="23" fillId="0" borderId="0" xfId="0" applyFont="1"/>
    <xf numFmtId="0" fontId="39" fillId="0" borderId="0" xfId="0" applyFont="1" applyAlignment="1">
      <alignment horizontal="left" wrapText="1"/>
    </xf>
    <xf numFmtId="0" fontId="46" fillId="5" borderId="0" xfId="0" applyFont="1" applyFill="1" applyAlignment="1">
      <alignment horizontal="center"/>
    </xf>
    <xf numFmtId="0" fontId="23" fillId="0" borderId="8" xfId="0" applyFont="1" applyBorder="1" applyAlignment="1">
      <alignment horizontal="left" vertical="top" wrapText="1"/>
    </xf>
    <xf numFmtId="0" fontId="23" fillId="2" borderId="1" xfId="0" applyFont="1" applyFill="1" applyBorder="1"/>
    <xf numFmtId="167" fontId="23" fillId="2" borderId="0" xfId="0" applyNumberFormat="1" applyFont="1" applyFill="1" applyAlignment="1">
      <alignment horizontal="left"/>
    </xf>
    <xf numFmtId="0" fontId="46" fillId="5" borderId="0" xfId="0" applyFont="1" applyFill="1"/>
    <xf numFmtId="0" fontId="43" fillId="5" borderId="12" xfId="0" applyFont="1" applyFill="1" applyBorder="1" applyAlignment="1">
      <alignment horizontal="center" wrapText="1"/>
    </xf>
    <xf numFmtId="0" fontId="43" fillId="5" borderId="0" xfId="0" applyFont="1" applyFill="1" applyAlignment="1">
      <alignment horizontal="right" wrapText="1"/>
    </xf>
    <xf numFmtId="0" fontId="19" fillId="0" borderId="0" xfId="0" applyFont="1"/>
    <xf numFmtId="0" fontId="24" fillId="0" borderId="0" xfId="1" applyFont="1" applyFill="1" applyAlignment="1" applyProtection="1"/>
    <xf numFmtId="0" fontId="36" fillId="0" borderId="0" xfId="0" applyFont="1"/>
    <xf numFmtId="0" fontId="23" fillId="0" borderId="7" xfId="0" applyFont="1" applyBorder="1"/>
    <xf numFmtId="0" fontId="39" fillId="3" borderId="0" xfId="0" applyFont="1" applyFill="1" applyAlignment="1">
      <alignment horizontal="left"/>
    </xf>
    <xf numFmtId="0" fontId="52" fillId="0" borderId="0" xfId="0" applyFont="1" applyAlignment="1">
      <alignment horizontal="left"/>
    </xf>
    <xf numFmtId="3" fontId="23" fillId="2" borderId="0" xfId="0" applyNumberFormat="1" applyFont="1" applyFill="1" applyAlignment="1">
      <alignment horizontal="left"/>
    </xf>
    <xf numFmtId="3" fontId="23" fillId="0" borderId="0" xfId="0" applyNumberFormat="1" applyFont="1" applyAlignment="1">
      <alignment horizontal="left"/>
    </xf>
    <xf numFmtId="165" fontId="23" fillId="0" borderId="0" xfId="10" applyNumberFormat="1" applyFont="1" applyAlignment="1">
      <alignment horizontal="left" vertical="top" wrapText="1"/>
    </xf>
    <xf numFmtId="165" fontId="47" fillId="0" borderId="0" xfId="10" applyNumberFormat="1" applyFont="1" applyAlignment="1">
      <alignment horizontal="left" vertical="top" wrapText="1"/>
    </xf>
    <xf numFmtId="0" fontId="39" fillId="0" borderId="0" xfId="10" applyFont="1" applyAlignment="1">
      <alignment horizontal="left"/>
    </xf>
    <xf numFmtId="0" fontId="53" fillId="0" borderId="0" xfId="10" applyFont="1"/>
    <xf numFmtId="0" fontId="52" fillId="0" borderId="0" xfId="10" applyFont="1"/>
    <xf numFmtId="0" fontId="23" fillId="0" borderId="0" xfId="10" applyFont="1"/>
    <xf numFmtId="0" fontId="39" fillId="0" borderId="0" xfId="10" applyFont="1" applyAlignment="1">
      <alignment horizontal="left" wrapText="1"/>
    </xf>
    <xf numFmtId="0" fontId="23" fillId="0" borderId="0" xfId="10" applyFont="1" applyAlignment="1">
      <alignment horizontal="left"/>
    </xf>
    <xf numFmtId="0" fontId="46" fillId="5" borderId="0" xfId="10" applyFont="1" applyFill="1"/>
    <xf numFmtId="165" fontId="23" fillId="0" borderId="0" xfId="10" applyNumberFormat="1" applyFont="1" applyAlignment="1">
      <alignment wrapText="1"/>
    </xf>
    <xf numFmtId="0" fontId="23" fillId="0" borderId="3" xfId="0" applyFont="1" applyBorder="1"/>
    <xf numFmtId="165" fontId="23" fillId="2" borderId="0" xfId="10" applyNumberFormat="1" applyFont="1" applyFill="1" applyAlignment="1">
      <alignment wrapText="1"/>
    </xf>
    <xf numFmtId="0" fontId="48" fillId="0" borderId="0" xfId="0" applyFont="1" applyAlignment="1">
      <alignment horizontal="left"/>
    </xf>
    <xf numFmtId="0" fontId="29" fillId="0" borderId="0" xfId="10" applyFont="1" applyAlignment="1">
      <alignment horizontal="left" vertical="top" wrapText="1"/>
    </xf>
    <xf numFmtId="0" fontId="29" fillId="0" borderId="0" xfId="10" applyFont="1" applyAlignment="1">
      <alignment horizontal="left" vertical="top"/>
    </xf>
    <xf numFmtId="0" fontId="72" fillId="0" borderId="0" xfId="0" applyFont="1" applyAlignment="1">
      <alignment vertical="top" wrapText="1"/>
    </xf>
    <xf numFmtId="0" fontId="23" fillId="2" borderId="0" xfId="0" applyFont="1" applyFill="1" applyAlignment="1">
      <alignment vertical="center"/>
    </xf>
    <xf numFmtId="0" fontId="23" fillId="0" borderId="0" xfId="0" applyFont="1" applyAlignment="1">
      <alignment vertical="center"/>
    </xf>
    <xf numFmtId="0" fontId="40" fillId="2" borderId="0" xfId="0" applyFont="1" applyFill="1" applyAlignment="1">
      <alignment vertical="center"/>
    </xf>
    <xf numFmtId="0" fontId="40" fillId="0" borderId="13" xfId="0" applyFont="1" applyBorder="1" applyAlignment="1">
      <alignment vertical="center"/>
    </xf>
    <xf numFmtId="0" fontId="40" fillId="0" borderId="0" xfId="0" applyFont="1" applyAlignment="1">
      <alignment vertical="center"/>
    </xf>
    <xf numFmtId="0" fontId="26" fillId="0" borderId="0" xfId="0" applyFont="1" applyAlignment="1">
      <alignment horizontal="left" vertical="center" wrapText="1" indent="1"/>
    </xf>
    <xf numFmtId="0" fontId="23" fillId="0" borderId="0" xfId="0" applyFont="1" applyAlignment="1">
      <alignment vertical="center" wrapText="1"/>
    </xf>
    <xf numFmtId="0" fontId="26" fillId="2" borderId="0" xfId="0" applyFont="1" applyFill="1" applyAlignment="1">
      <alignment horizontal="left" vertical="center" wrapText="1" indent="1"/>
    </xf>
    <xf numFmtId="0" fontId="40" fillId="2" borderId="1" xfId="0" applyFont="1" applyFill="1" applyBorder="1" applyAlignment="1">
      <alignment horizontal="left" vertical="center"/>
    </xf>
    <xf numFmtId="0" fontId="23" fillId="2" borderId="0" xfId="0" applyFont="1" applyFill="1" applyAlignment="1">
      <alignment vertical="center" wrapText="1"/>
    </xf>
    <xf numFmtId="0" fontId="40" fillId="0" borderId="1" xfId="0" applyFont="1" applyBorder="1" applyAlignment="1">
      <alignment vertical="center"/>
    </xf>
    <xf numFmtId="0" fontId="34" fillId="0" borderId="0" xfId="1" applyFont="1" applyFill="1" applyAlignment="1" applyProtection="1">
      <alignment horizontal="left"/>
    </xf>
    <xf numFmtId="0" fontId="23" fillId="0" borderId="17" xfId="0" applyFont="1" applyBorder="1" applyAlignment="1">
      <alignment horizontal="left" vertical="top" wrapText="1"/>
    </xf>
    <xf numFmtId="0" fontId="43" fillId="5" borderId="12" xfId="0" applyFont="1" applyFill="1" applyBorder="1" applyAlignment="1">
      <alignment horizontal="center"/>
    </xf>
    <xf numFmtId="0" fontId="22" fillId="0" borderId="0" xfId="1" applyFont="1" applyFill="1" applyAlignment="1" applyProtection="1"/>
    <xf numFmtId="0" fontId="23" fillId="0" borderId="7" xfId="0" applyFont="1" applyBorder="1" applyAlignment="1">
      <alignment horizontal="left"/>
    </xf>
    <xf numFmtId="0" fontId="23" fillId="0" borderId="1" xfId="0" applyFont="1" applyBorder="1"/>
    <xf numFmtId="0" fontId="23" fillId="0" borderId="0" xfId="0" applyFont="1" applyAlignment="1">
      <alignment vertical="top"/>
    </xf>
    <xf numFmtId="0" fontId="46" fillId="5" borderId="0" xfId="0" applyFont="1" applyFill="1" applyAlignment="1">
      <alignment horizontal="right" wrapText="1"/>
    </xf>
    <xf numFmtId="0" fontId="77" fillId="6" borderId="0" xfId="10" applyFont="1" applyFill="1" applyAlignment="1">
      <alignment horizontal="center"/>
    </xf>
    <xf numFmtId="0" fontId="39" fillId="0" borderId="0" xfId="0" applyFont="1"/>
    <xf numFmtId="4" fontId="23" fillId="0" borderId="0" xfId="0" applyNumberFormat="1" applyFont="1" applyAlignment="1">
      <alignment horizontal="left" vertical="top" wrapText="1" indent="3"/>
    </xf>
    <xf numFmtId="3" fontId="71" fillId="0" borderId="0" xfId="0" applyNumberFormat="1" applyFont="1" applyAlignment="1">
      <alignment horizontal="left" vertical="top" wrapText="1"/>
    </xf>
    <xf numFmtId="3" fontId="23" fillId="2" borderId="0" xfId="0" applyNumberFormat="1" applyFont="1" applyFill="1" applyAlignment="1">
      <alignment horizontal="left" vertical="center" wrapText="1" indent="1"/>
    </xf>
    <xf numFmtId="3" fontId="40" fillId="2" borderId="0" xfId="0" applyNumberFormat="1" applyFont="1" applyFill="1" applyAlignment="1">
      <alignment vertical="center" wrapText="1"/>
    </xf>
    <xf numFmtId="3" fontId="40" fillId="0" borderId="14" xfId="0" applyNumberFormat="1" applyFont="1" applyBorder="1" applyAlignment="1">
      <alignment vertical="center" wrapText="1"/>
    </xf>
    <xf numFmtId="3" fontId="23" fillId="0" borderId="0" xfId="0" applyNumberFormat="1" applyFont="1" applyAlignment="1">
      <alignment horizontal="left" vertical="center" wrapText="1" indent="1"/>
    </xf>
    <xf numFmtId="3" fontId="40" fillId="0" borderId="0" xfId="0" applyNumberFormat="1" applyFont="1" applyAlignment="1">
      <alignment vertical="center" wrapText="1"/>
    </xf>
    <xf numFmtId="3" fontId="71" fillId="0" borderId="0" xfId="0" applyNumberFormat="1" applyFont="1" applyAlignment="1">
      <alignment vertical="top" wrapText="1"/>
    </xf>
    <xf numFmtId="165" fontId="40" fillId="2" borderId="0" xfId="0" applyNumberFormat="1" applyFont="1" applyFill="1" applyAlignment="1">
      <alignment vertical="center" wrapText="1"/>
    </xf>
    <xf numFmtId="4" fontId="23" fillId="2" borderId="0" xfId="0" applyNumberFormat="1" applyFont="1" applyFill="1" applyAlignment="1">
      <alignment horizontal="left" vertical="center" wrapText="1" indent="2"/>
    </xf>
    <xf numFmtId="3" fontId="23" fillId="0" borderId="0" xfId="0" applyNumberFormat="1" applyFont="1" applyAlignment="1">
      <alignment horizontal="left" vertical="center" wrapText="1" indent="3"/>
    </xf>
    <xf numFmtId="4" fontId="23" fillId="2" borderId="0" xfId="0" applyNumberFormat="1" applyFont="1" applyFill="1" applyAlignment="1">
      <alignment horizontal="left" vertical="center" wrapText="1" indent="3"/>
    </xf>
    <xf numFmtId="3" fontId="23" fillId="0" borderId="0" xfId="0" applyNumberFormat="1" applyFont="1" applyAlignment="1">
      <alignment horizontal="left" vertical="center" wrapText="1" indent="2"/>
    </xf>
    <xf numFmtId="3" fontId="23" fillId="2" borderId="0" xfId="0" applyNumberFormat="1" applyFont="1" applyFill="1" applyAlignment="1">
      <alignment horizontal="left" vertical="center" wrapText="1" indent="3"/>
    </xf>
    <xf numFmtId="0" fontId="71" fillId="0" borderId="0" xfId="0" applyFont="1" applyAlignment="1">
      <alignment horizontal="left" vertical="top" wrapText="1"/>
    </xf>
    <xf numFmtId="0" fontId="74" fillId="2" borderId="0" xfId="0" applyFont="1" applyFill="1" applyAlignment="1">
      <alignment vertical="center" wrapText="1"/>
    </xf>
    <xf numFmtId="0" fontId="74" fillId="0" borderId="14" xfId="0" applyFont="1" applyBorder="1" applyAlignment="1">
      <alignment vertical="center" wrapText="1"/>
    </xf>
    <xf numFmtId="0" fontId="74" fillId="2" borderId="0" xfId="0" applyFont="1" applyFill="1" applyAlignment="1">
      <alignment vertical="center"/>
    </xf>
    <xf numFmtId="0" fontId="41" fillId="0" borderId="0" xfId="0" applyFont="1" applyAlignment="1">
      <alignment vertical="center" wrapText="1"/>
    </xf>
    <xf numFmtId="0" fontId="73" fillId="0" borderId="0" xfId="0" applyFont="1" applyAlignment="1">
      <alignment vertical="center" wrapText="1"/>
    </xf>
    <xf numFmtId="0" fontId="74" fillId="0" borderId="0" xfId="0" applyFont="1" applyAlignment="1">
      <alignment vertical="center"/>
    </xf>
    <xf numFmtId="0" fontId="71" fillId="2" borderId="0" xfId="0" applyFont="1" applyFill="1" applyAlignment="1">
      <alignment horizontal="left" vertical="center" indent="1"/>
    </xf>
    <xf numFmtId="0" fontId="71" fillId="0" borderId="0" xfId="0" applyFont="1" applyAlignment="1">
      <alignment horizontal="left" vertical="center" wrapText="1" indent="1"/>
    </xf>
    <xf numFmtId="0" fontId="39" fillId="0" borderId="9" xfId="0" applyFont="1" applyBorder="1" applyAlignment="1">
      <alignment horizontal="left" vertical="top"/>
    </xf>
    <xf numFmtId="0" fontId="71" fillId="2" borderId="0" xfId="0" applyFont="1" applyFill="1" applyAlignment="1">
      <alignment wrapText="1"/>
    </xf>
    <xf numFmtId="0" fontId="71" fillId="0" borderId="0" xfId="0" applyFont="1" applyAlignment="1">
      <alignment wrapText="1"/>
    </xf>
    <xf numFmtId="0" fontId="23" fillId="0" borderId="0" xfId="0" applyFont="1" applyAlignment="1">
      <alignment wrapText="1"/>
    </xf>
    <xf numFmtId="0" fontId="71" fillId="0" borderId="9" xfId="0" applyFont="1" applyBorder="1" applyAlignment="1">
      <alignment wrapText="1"/>
    </xf>
    <xf numFmtId="0" fontId="23" fillId="2" borderId="0" xfId="0" applyFont="1" applyFill="1" applyAlignment="1">
      <alignment wrapText="1"/>
    </xf>
    <xf numFmtId="0" fontId="74" fillId="0" borderId="2" xfId="0" applyFont="1" applyBorder="1" applyAlignment="1">
      <alignment horizontal="right" wrapText="1"/>
    </xf>
    <xf numFmtId="0" fontId="71" fillId="0" borderId="0" xfId="0" applyFont="1" applyAlignment="1">
      <alignment vertical="top" wrapText="1"/>
    </xf>
    <xf numFmtId="0" fontId="23" fillId="2" borderId="7" xfId="0" applyFont="1" applyFill="1" applyBorder="1" applyAlignment="1">
      <alignment wrapText="1"/>
    </xf>
    <xf numFmtId="0" fontId="71" fillId="2" borderId="7" xfId="0" applyFont="1" applyFill="1" applyBorder="1" applyAlignment="1">
      <alignment wrapText="1"/>
    </xf>
    <xf numFmtId="165" fontId="23" fillId="2" borderId="0" xfId="0" applyNumberFormat="1" applyFont="1" applyFill="1" applyAlignment="1">
      <alignment wrapText="1"/>
    </xf>
    <xf numFmtId="165" fontId="72" fillId="0" borderId="0" xfId="0" applyNumberFormat="1" applyFont="1" applyAlignment="1">
      <alignment horizontal="left" vertical="top" wrapText="1"/>
    </xf>
    <xf numFmtId="165" fontId="23" fillId="0" borderId="0" xfId="0" applyNumberFormat="1" applyFont="1" applyAlignment="1">
      <alignment wrapText="1"/>
    </xf>
    <xf numFmtId="165" fontId="23" fillId="2" borderId="9" xfId="0" applyNumberFormat="1" applyFont="1" applyFill="1" applyBorder="1" applyAlignment="1">
      <alignment wrapText="1"/>
    </xf>
    <xf numFmtId="165" fontId="23" fillId="0" borderId="0" xfId="0" applyNumberFormat="1" applyFont="1" applyAlignment="1">
      <alignment horizontal="left" vertical="top" wrapText="1"/>
    </xf>
    <xf numFmtId="165" fontId="23" fillId="0" borderId="7" xfId="0" applyNumberFormat="1" applyFont="1" applyBorder="1" applyAlignment="1">
      <alignment wrapText="1"/>
    </xf>
    <xf numFmtId="0" fontId="40" fillId="0" borderId="6" xfId="0" applyFont="1" applyBorder="1"/>
    <xf numFmtId="165" fontId="23" fillId="0" borderId="9" xfId="0" applyNumberFormat="1" applyFont="1" applyBorder="1" applyAlignment="1">
      <alignment wrapText="1"/>
    </xf>
    <xf numFmtId="165" fontId="23" fillId="0" borderId="0" xfId="0" applyNumberFormat="1" applyFont="1" applyAlignment="1">
      <alignment vertical="top" wrapText="1"/>
    </xf>
    <xf numFmtId="0" fontId="23" fillId="2" borderId="0" xfId="0" applyFont="1" applyFill="1" applyAlignment="1">
      <alignment horizontal="left" wrapText="1"/>
    </xf>
    <xf numFmtId="0" fontId="71" fillId="2" borderId="0" xfId="0" applyFont="1" applyFill="1" applyAlignment="1">
      <alignment horizontal="left" wrapText="1"/>
    </xf>
    <xf numFmtId="0" fontId="23" fillId="0" borderId="7" xfId="0" applyFont="1" applyBorder="1" applyAlignment="1">
      <alignment horizontal="left" wrapText="1"/>
    </xf>
    <xf numFmtId="0" fontId="40" fillId="2" borderId="6" xfId="0" applyFont="1" applyFill="1" applyBorder="1" applyAlignment="1">
      <alignment horizontal="left" wrapText="1"/>
    </xf>
    <xf numFmtId="0" fontId="23" fillId="0" borderId="9" xfId="0" applyFont="1" applyBorder="1" applyAlignment="1">
      <alignment horizontal="left" wrapText="1"/>
    </xf>
    <xf numFmtId="0" fontId="43" fillId="5" borderId="0" xfId="0" applyFont="1" applyFill="1" applyAlignment="1">
      <alignment horizontal="right" vertical="top" wrapText="1"/>
    </xf>
    <xf numFmtId="165" fontId="23" fillId="0" borderId="2" xfId="0" applyNumberFormat="1" applyFont="1" applyBorder="1" applyAlignment="1">
      <alignment horizontal="left" vertical="top" wrapText="1"/>
    </xf>
    <xf numFmtId="165" fontId="23" fillId="0" borderId="3" xfId="0" applyNumberFormat="1" applyFont="1" applyBorder="1" applyAlignment="1">
      <alignment horizontal="left" vertical="top" wrapText="1"/>
    </xf>
    <xf numFmtId="165" fontId="23" fillId="2" borderId="0" xfId="0" applyNumberFormat="1" applyFont="1" applyFill="1" applyAlignment="1">
      <alignment horizontal="left" wrapText="1"/>
    </xf>
    <xf numFmtId="165" fontId="23" fillId="0" borderId="0" xfId="0" applyNumberFormat="1" applyFont="1" applyAlignment="1">
      <alignment horizontal="left" wrapText="1"/>
    </xf>
    <xf numFmtId="165" fontId="23" fillId="0" borderId="7" xfId="0" applyNumberFormat="1" applyFont="1" applyBorder="1" applyAlignment="1">
      <alignment horizontal="left" wrapText="1"/>
    </xf>
    <xf numFmtId="0" fontId="21" fillId="0" borderId="0" xfId="0" applyFont="1" applyAlignment="1">
      <alignment horizontal="left" wrapText="1"/>
    </xf>
    <xf numFmtId="165" fontId="24" fillId="0" borderId="0" xfId="1" applyNumberFormat="1" applyFont="1" applyFill="1" applyBorder="1" applyAlignment="1" applyProtection="1"/>
    <xf numFmtId="0" fontId="40" fillId="0" borderId="0" xfId="0" applyFont="1" applyAlignment="1">
      <alignment horizontal="center"/>
    </xf>
    <xf numFmtId="0" fontId="40" fillId="0" borderId="0" xfId="0" applyFont="1" applyAlignment="1">
      <alignment horizontal="left" wrapText="1"/>
    </xf>
    <xf numFmtId="0" fontId="40" fillId="0" borderId="0" xfId="0" applyFont="1" applyAlignment="1">
      <alignment horizontal="right"/>
    </xf>
  </cellXfs>
  <cellStyles count="334">
    <cellStyle name="Comma [0]" xfId="2" xr:uid="{00000000-0005-0000-0000-000000000000}"/>
    <cellStyle name="Currency [0]" xfId="3" xr:uid="{00000000-0005-0000-0000-000001000000}"/>
    <cellStyle name="Lien hypertexte" xfId="1" builtinId="8"/>
    <cellStyle name="Milliers 2" xfId="7" xr:uid="{00000000-0005-0000-0000-000036000000}"/>
    <cellStyle name="Milliers 2 2" xfId="15" xr:uid="{00000000-0005-0000-0000-000036000000}"/>
    <cellStyle name="Milliers 3" xfId="13" xr:uid="{00000000-0005-0000-0000-00003C000000}"/>
    <cellStyle name="Milliers 4" xfId="171" xr:uid="{F0A84C9A-EF20-4FB0-8BDB-D7BA7D17D3FB}"/>
    <cellStyle name="Milliers 4 2" xfId="332" xr:uid="{D45C75B7-2477-4451-8A6F-9E3508900F3D}"/>
    <cellStyle name="Milliers 5" xfId="333" xr:uid="{CA917E44-EE59-4BBE-9863-D03A4A80855A}"/>
    <cellStyle name="Normal" xfId="0" builtinId="0"/>
    <cellStyle name="Normal 10 2 3" xfId="10" xr:uid="{B7CB6423-CD22-4134-80A8-991A5CAF8E36}"/>
    <cellStyle name="Normal 2" xfId="4" xr:uid="{00000000-0005-0000-0000-000005000000}"/>
    <cellStyle name="Normal 2 2" xfId="12" xr:uid="{3561E5CC-8FB8-44EE-B5A0-8F41F935B00D}"/>
    <cellStyle name="Normal 3" xfId="19" xr:uid="{00000000-0005-0000-0000-000043000000}"/>
    <cellStyle name="Normal 3 2" xfId="29" xr:uid="{EEDF3918-B7E8-4CC8-8E02-900512AFBBA3}"/>
    <cellStyle name="Normal 3 2 2" xfId="59" xr:uid="{CF2E5799-BBF2-4423-B6B8-4BF57A309D0F}"/>
    <cellStyle name="Normal 3 2 2 2" xfId="139" xr:uid="{8D64E67F-6E77-4D31-A22E-6CDF4DC61E00}"/>
    <cellStyle name="Normal 3 2 2 2 2" xfId="300" xr:uid="{1F5EC1E7-C941-4807-958E-BF503156461E}"/>
    <cellStyle name="Normal 3 2 2 3" xfId="220" xr:uid="{EF980807-EAED-4486-BB67-382C709B2476}"/>
    <cellStyle name="Normal 3 2 3" xfId="79" xr:uid="{E636FBF1-CAF1-4724-9A0D-A95E8BD10449}"/>
    <cellStyle name="Normal 3 2 3 2" xfId="159" xr:uid="{07A4414A-97F0-4FE4-9173-0D539E36E143}"/>
    <cellStyle name="Normal 3 2 3 2 2" xfId="320" xr:uid="{062163D0-1A8B-4E6D-A9FA-79FD3E0D150A}"/>
    <cellStyle name="Normal 3 2 3 3" xfId="240" xr:uid="{5F553F42-0784-4183-BA50-63FEC9444674}"/>
    <cellStyle name="Normal 3 2 4" xfId="109" xr:uid="{76970C06-0068-42DA-9B0A-09C6E1CA47CD}"/>
    <cellStyle name="Normal 3 2 4 2" xfId="270" xr:uid="{288DE574-BA38-4B4E-BC03-38D1282F1659}"/>
    <cellStyle name="Normal 3 2 5" xfId="190" xr:uid="{ECD3ED03-7528-49D8-A622-78EF0E23D6F8}"/>
    <cellStyle name="Normal 3 3" xfId="39" xr:uid="{A6B21710-4C3A-4C6B-BA5B-1AB05B70EB1F}"/>
    <cellStyle name="Normal 3 3 2" xfId="89" xr:uid="{98D40CC8-81E5-4492-BCF5-9868518BD101}"/>
    <cellStyle name="Normal 3 3 2 2" xfId="169" xr:uid="{0688ACC5-F0A1-4518-B3DF-49B622DC96DA}"/>
    <cellStyle name="Normal 3 3 2 2 2" xfId="330" xr:uid="{E8CF700D-97D1-4405-8AB7-8BC110CD274B}"/>
    <cellStyle name="Normal 3 3 2 3" xfId="250" xr:uid="{3B0EDE7F-D6B6-40B8-9952-F6D4A3B469A9}"/>
    <cellStyle name="Normal 3 3 3" xfId="119" xr:uid="{0E8C1EC8-41DF-4543-BAAF-0CA7E720CCD1}"/>
    <cellStyle name="Normal 3 3 3 2" xfId="280" xr:uid="{A555106A-8E4A-47AB-96C9-366F668014AF}"/>
    <cellStyle name="Normal 3 3 4" xfId="200" xr:uid="{557996E2-594E-4911-88E2-5983CE594E69}"/>
    <cellStyle name="Normal 3 4" xfId="49" xr:uid="{4C67A2C7-4858-4562-9851-AFC398A11EF7}"/>
    <cellStyle name="Normal 3 4 2" xfId="129" xr:uid="{D99E0F90-85C4-46DB-8238-73F354614539}"/>
    <cellStyle name="Normal 3 4 2 2" xfId="290" xr:uid="{95FED7AF-A6BA-4F57-A286-2D7912B72FF4}"/>
    <cellStyle name="Normal 3 4 3" xfId="210" xr:uid="{64FF917A-B09A-4BD1-98C9-D4DE681FBD71}"/>
    <cellStyle name="Normal 3 5" xfId="69" xr:uid="{BD95CCB7-F541-4F98-A739-15D70CCCBBFF}"/>
    <cellStyle name="Normal 3 5 2" xfId="149" xr:uid="{9CE04619-7B00-4B17-AD76-1FE5524B95FA}"/>
    <cellStyle name="Normal 3 5 2 2" xfId="310" xr:uid="{1AC63283-2493-4E56-9799-9BC5EEA775B0}"/>
    <cellStyle name="Normal 3 5 3" xfId="230" xr:uid="{2206F9D9-889C-42B5-AFFE-DFBEB04C080F}"/>
    <cellStyle name="Normal 3 6" xfId="99" xr:uid="{B1F4F230-035A-4C0F-BB31-9FEFB6021A60}"/>
    <cellStyle name="Normal 3 6 2" xfId="260" xr:uid="{403D7132-F907-413A-9BBB-C6F66FEA9762}"/>
    <cellStyle name="Normal 3 7" xfId="180" xr:uid="{0BF3F730-4BDD-49C5-BA46-B5334E18D953}"/>
    <cellStyle name="Normal 4" xfId="20" xr:uid="{51A26E42-5405-40BB-B748-DFD84CEBFA02}"/>
    <cellStyle name="Normal 4 2" xfId="30" xr:uid="{AA2FB7B8-EDD3-43F2-995A-9B287CE2C937}"/>
    <cellStyle name="Normal 4 2 2" xfId="60" xr:uid="{5AC2932E-02A0-44A0-864F-24E2DF7CB2E0}"/>
    <cellStyle name="Normal 4 2 2 2" xfId="140" xr:uid="{8E8E5667-34CC-4AF4-AC26-FDF87EE8F562}"/>
    <cellStyle name="Normal 4 2 2 2 2" xfId="301" xr:uid="{7EF7ADBB-B1B3-4638-8D48-1018269441BA}"/>
    <cellStyle name="Normal 4 2 2 3" xfId="221" xr:uid="{7B6381B9-ABB2-466E-92C5-C496F38DC751}"/>
    <cellStyle name="Normal 4 2 3" xfId="80" xr:uid="{A5626D81-EEA0-464D-B6DC-2EA121B9242E}"/>
    <cellStyle name="Normal 4 2 3 2" xfId="160" xr:uid="{60A6D97B-3C01-4989-9A41-1CDDD51316AF}"/>
    <cellStyle name="Normal 4 2 3 2 2" xfId="321" xr:uid="{FD540BE7-0ADC-45CF-B201-12163BCE1C57}"/>
    <cellStyle name="Normal 4 2 3 3" xfId="241" xr:uid="{9BA43C6C-740A-4EB9-B523-3EE471F310B3}"/>
    <cellStyle name="Normal 4 2 4" xfId="110" xr:uid="{2823A7C1-04F9-4EC8-9DD4-42D86B2E43E8}"/>
    <cellStyle name="Normal 4 2 4 2" xfId="271" xr:uid="{E7DD9A78-6D2F-4AA4-82D7-F66E1CD2938F}"/>
    <cellStyle name="Normal 4 2 5" xfId="191" xr:uid="{FC8806D5-F661-4CCF-9C62-A4A5E391AE1D}"/>
    <cellStyle name="Normal 4 3" xfId="40" xr:uid="{043596A8-0D2B-4823-8601-53FA5E721796}"/>
    <cellStyle name="Normal 4 3 2" xfId="90" xr:uid="{61F5AF56-51BC-4A11-B318-CEEB93B86E41}"/>
    <cellStyle name="Normal 4 3 2 2" xfId="170" xr:uid="{4C890120-DAF5-4E9D-92A6-42623D02210E}"/>
    <cellStyle name="Normal 4 3 2 2 2" xfId="331" xr:uid="{C2F917B3-4859-4B1D-A987-5CC1E1F33BB1}"/>
    <cellStyle name="Normal 4 3 2 3" xfId="251" xr:uid="{4DB59615-CB8F-44CD-8D15-D5E6DF295105}"/>
    <cellStyle name="Normal 4 3 3" xfId="120" xr:uid="{3995AFF0-2278-4302-8318-74E1A8B869F7}"/>
    <cellStyle name="Normal 4 3 3 2" xfId="281" xr:uid="{B5959153-14AB-4DC8-97AC-C2E75B8C40EA}"/>
    <cellStyle name="Normal 4 3 4" xfId="201" xr:uid="{1D20CC95-1276-45B9-A5E3-ED4F5AF95BEF}"/>
    <cellStyle name="Normal 4 4" xfId="50" xr:uid="{22372F3B-2C5B-46B2-8247-D67A1B68D1C3}"/>
    <cellStyle name="Normal 4 4 2" xfId="130" xr:uid="{B4509971-D07B-4D45-9897-B8548E50D40D}"/>
    <cellStyle name="Normal 4 4 2 2" xfId="291" xr:uid="{7753441C-05C5-4D40-A10F-6A004055A167}"/>
    <cellStyle name="Normal 4 4 3" xfId="211" xr:uid="{8CA5C10E-1132-4A66-8AF3-675C0EC30ADF}"/>
    <cellStyle name="Normal 4 5" xfId="70" xr:uid="{CABF2AEA-4DEE-429E-B438-2CD3E87DAEFB}"/>
    <cellStyle name="Normal 4 5 2" xfId="150" xr:uid="{D3359519-D177-48D0-B57D-A35681957A23}"/>
    <cellStyle name="Normal 4 5 2 2" xfId="311" xr:uid="{8095B614-9EB6-4D0A-8B36-B30F847B8800}"/>
    <cellStyle name="Normal 4 5 3" xfId="231" xr:uid="{D636A98C-6C6F-4326-A0AB-7E37D999DE3E}"/>
    <cellStyle name="Normal 4 6" xfId="100" xr:uid="{3251B726-8E41-451F-A0FA-301333E7BF63}"/>
    <cellStyle name="Normal 4 6 2" xfId="261" xr:uid="{138052CE-B4BF-45DA-A3E4-5797D780F681}"/>
    <cellStyle name="Normal 4 7" xfId="181" xr:uid="{A772AAE2-01D3-4BCD-BA37-195281B1B26B}"/>
    <cellStyle name="Normal 5" xfId="9" xr:uid="{766C1780-AA25-4BB8-BC42-A1FDA6128F01}"/>
    <cellStyle name="Normal 5 2" xfId="17" xr:uid="{766C1780-AA25-4BB8-BC42-A1FDA6128F01}"/>
    <cellStyle name="Normal 5 2 2" xfId="27" xr:uid="{3FECDDAC-4359-45D7-8C68-344402B08D51}"/>
    <cellStyle name="Normal 5 2 2 2" xfId="57" xr:uid="{F1922FDB-9A9A-4C5E-9378-351B161C0D6A}"/>
    <cellStyle name="Normal 5 2 2 2 2" xfId="137" xr:uid="{038BB5CA-B51E-444A-A416-F6A5C7F48D58}"/>
    <cellStyle name="Normal 5 2 2 2 2 2" xfId="298" xr:uid="{313FD201-A8D3-40C0-8DD8-1D4C488B4B8D}"/>
    <cellStyle name="Normal 5 2 2 2 3" xfId="218" xr:uid="{A03FC6C1-4035-4E83-B655-16BEEEF57646}"/>
    <cellStyle name="Normal 5 2 2 3" xfId="77" xr:uid="{9A6CDC07-1E7F-42E3-A85F-F61138ADD72C}"/>
    <cellStyle name="Normal 5 2 2 3 2" xfId="157" xr:uid="{7FCE41A0-BDDF-435F-8487-B5387EF9F16A}"/>
    <cellStyle name="Normal 5 2 2 3 2 2" xfId="318" xr:uid="{7558FEB1-02DA-49BF-AE3D-859FD7B59679}"/>
    <cellStyle name="Normal 5 2 2 3 3" xfId="238" xr:uid="{DDE17A67-22FB-4AF1-BE8B-D8E6381CE163}"/>
    <cellStyle name="Normal 5 2 2 4" xfId="107" xr:uid="{2C19DA75-CDCE-4C28-BAC5-E23E71513FF9}"/>
    <cellStyle name="Normal 5 2 2 4 2" xfId="268" xr:uid="{F6A952F7-B723-4657-AAB9-3125954BBC37}"/>
    <cellStyle name="Normal 5 2 2 5" xfId="188" xr:uid="{CAFB8259-6CE4-461C-B280-19D00A098CCC}"/>
    <cellStyle name="Normal 5 2 3" xfId="37" xr:uid="{9A6E5283-2E81-4E59-9D78-C7AB2C462B51}"/>
    <cellStyle name="Normal 5 2 3 2" xfId="87" xr:uid="{70E7253D-F1A4-4AC1-83CA-432648588CD4}"/>
    <cellStyle name="Normal 5 2 3 2 2" xfId="167" xr:uid="{52488B5F-F505-4431-A938-9485388692A2}"/>
    <cellStyle name="Normal 5 2 3 2 2 2" xfId="328" xr:uid="{99F7941B-1673-4534-A461-C048A0724E2A}"/>
    <cellStyle name="Normal 5 2 3 2 3" xfId="248" xr:uid="{A6980B82-DE26-484F-BA84-13A4A6AC277D}"/>
    <cellStyle name="Normal 5 2 3 3" xfId="117" xr:uid="{A0A340C0-D868-46F7-80B9-7FE8DE0B9590}"/>
    <cellStyle name="Normal 5 2 3 3 2" xfId="278" xr:uid="{C528EE7E-59E5-4E14-A864-A5F907A2F1F1}"/>
    <cellStyle name="Normal 5 2 3 4" xfId="198" xr:uid="{6F4DD56F-334F-4E33-9123-E86AFFD7E52D}"/>
    <cellStyle name="Normal 5 2 4" xfId="47" xr:uid="{2E4825D4-B596-4F72-A52D-52DA7E98CD48}"/>
    <cellStyle name="Normal 5 2 4 2" xfId="127" xr:uid="{CC906AAB-98A2-41A6-AA86-2E9381DA659C}"/>
    <cellStyle name="Normal 5 2 4 2 2" xfId="288" xr:uid="{BB9D2378-CFBC-4743-AB28-6F293F214621}"/>
    <cellStyle name="Normal 5 2 4 3" xfId="208" xr:uid="{C247B2C2-699C-474E-8B5D-B67C854C4BFF}"/>
    <cellStyle name="Normal 5 2 5" xfId="67" xr:uid="{2B5FDC3D-1DC4-476C-B236-02D936D9A075}"/>
    <cellStyle name="Normal 5 2 5 2" xfId="147" xr:uid="{989E0C70-3241-46A5-90AC-EB1DFD774117}"/>
    <cellStyle name="Normal 5 2 5 2 2" xfId="308" xr:uid="{BA65FE1B-2108-440E-AFAD-88D359DF8ABB}"/>
    <cellStyle name="Normal 5 2 5 3" xfId="228" xr:uid="{94BB90A7-7E15-49E7-AA28-D222E227AFC7}"/>
    <cellStyle name="Normal 5 2 6" xfId="97" xr:uid="{66F18BF6-343E-4090-AD5B-88521E053E4E}"/>
    <cellStyle name="Normal 5 2 6 2" xfId="258" xr:uid="{165CE831-51F6-4337-8138-45E32AE0ECA4}"/>
    <cellStyle name="Normal 5 2 7" xfId="178" xr:uid="{440B9BB3-096C-4C35-9B39-4939068D5D09}"/>
    <cellStyle name="Normal 5 3" xfId="23" xr:uid="{90F199B0-7BA8-478D-B495-6C8FB77B4ACE}"/>
    <cellStyle name="Normal 5 3 2" xfId="53" xr:uid="{902E9569-8475-491C-B5E8-699425685463}"/>
    <cellStyle name="Normal 5 3 2 2" xfId="133" xr:uid="{F76E348D-DA93-49BE-82FD-80C68605F1DE}"/>
    <cellStyle name="Normal 5 3 2 2 2" xfId="294" xr:uid="{ACB60EDE-8847-48E5-8747-FAF62E2DFCD0}"/>
    <cellStyle name="Normal 5 3 2 3" xfId="214" xr:uid="{F07508F5-E2E4-47C3-AFEC-94B1ED5AF2C2}"/>
    <cellStyle name="Normal 5 3 3" xfId="73" xr:uid="{16551AC2-1E53-422B-B005-317A4ED0C457}"/>
    <cellStyle name="Normal 5 3 3 2" xfId="153" xr:uid="{8FC15893-002F-4B3B-8054-1625BA39072A}"/>
    <cellStyle name="Normal 5 3 3 2 2" xfId="314" xr:uid="{57770A73-AC6B-4B35-8523-13FFD714CA56}"/>
    <cellStyle name="Normal 5 3 3 3" xfId="234" xr:uid="{1C6D32A8-CA21-4472-929A-C7F8F5EE48D8}"/>
    <cellStyle name="Normal 5 3 4" xfId="103" xr:uid="{761CF4A9-2737-4308-B20E-FA311CF1535D}"/>
    <cellStyle name="Normal 5 3 4 2" xfId="264" xr:uid="{7A434EEE-D646-4D15-AB61-4E77A0CFFA6B}"/>
    <cellStyle name="Normal 5 3 5" xfId="184" xr:uid="{96EE516C-D5B5-41E1-9C44-A04848EBE1F1}"/>
    <cellStyle name="Normal 5 4" xfId="33" xr:uid="{50234FFB-7790-4E35-8AFA-FFBA17A0838B}"/>
    <cellStyle name="Normal 5 4 2" xfId="83" xr:uid="{EC5179C9-727F-47D4-B3A6-8032EEB03C96}"/>
    <cellStyle name="Normal 5 4 2 2" xfId="163" xr:uid="{7006C4F4-A7B4-4949-8759-E203E14DE2CD}"/>
    <cellStyle name="Normal 5 4 2 2 2" xfId="324" xr:uid="{5F7549C3-98FD-4CB5-A669-7AB26714D406}"/>
    <cellStyle name="Normal 5 4 2 3" xfId="244" xr:uid="{1212EFFC-6B7F-4E1D-9A20-63C83D43CC25}"/>
    <cellStyle name="Normal 5 4 3" xfId="113" xr:uid="{A403CA64-6D66-4894-98DA-6F46C1344CC4}"/>
    <cellStyle name="Normal 5 4 3 2" xfId="274" xr:uid="{9CC0A06E-6242-4298-B53D-F33999111899}"/>
    <cellStyle name="Normal 5 4 4" xfId="194" xr:uid="{75A639F8-9346-4F70-B3E4-68E4229F712E}"/>
    <cellStyle name="Normal 5 5" xfId="43" xr:uid="{F425377F-C45F-4F48-8916-AF6D2005630F}"/>
    <cellStyle name="Normal 5 5 2" xfId="123" xr:uid="{8BB99AD7-7792-4B7A-812B-7E5D4C7DC593}"/>
    <cellStyle name="Normal 5 5 2 2" xfId="284" xr:uid="{4F953EED-F97C-47DB-9FFA-74C7520A4E7B}"/>
    <cellStyle name="Normal 5 5 3" xfId="204" xr:uid="{5B5C77E2-AF86-4096-9747-866CF002F550}"/>
    <cellStyle name="Normal 5 6" xfId="63" xr:uid="{3A844C75-CE84-4A1B-A756-3865FC8DFD16}"/>
    <cellStyle name="Normal 5 6 2" xfId="143" xr:uid="{C2430FC6-D7C5-4710-A025-E058DFCAB2E0}"/>
    <cellStyle name="Normal 5 6 2 2" xfId="304" xr:uid="{77AFF42D-656E-408C-AC27-2C8DE68CA43C}"/>
    <cellStyle name="Normal 5 6 3" xfId="224" xr:uid="{DB0AF8AB-79B2-4CA8-BD56-FF76B8BEBA21}"/>
    <cellStyle name="Normal 5 7" xfId="93" xr:uid="{413F5E72-EEC2-4EB5-AA4A-F9BF699CACB1}"/>
    <cellStyle name="Normal 5 7 2" xfId="254" xr:uid="{21234F80-09D0-4015-9F37-AAD5B57C65C3}"/>
    <cellStyle name="Normal 5 8" xfId="174" xr:uid="{D7A0C50E-3A44-472D-AF82-B88B0B10DC5D}"/>
    <cellStyle name="Normal 6 2 2 2" xfId="11" xr:uid="{F70C9E05-EAD0-4D54-A2E2-9D7B371D07F2}"/>
    <cellStyle name="Normal 6 2 2 2 2" xfId="5" xr:uid="{00000000-0005-0000-0000-000006000000}"/>
    <cellStyle name="Normal 6 2 2 2 2 2" xfId="8" xr:uid="{00000000-0005-0000-0000-000006000000}"/>
    <cellStyle name="Normal 6 2 2 2 2 2 2" xfId="16" xr:uid="{00000000-0005-0000-0000-000006000000}"/>
    <cellStyle name="Normal 6 2 2 2 2 2 2 2" xfId="26" xr:uid="{1C0A05E1-8BB9-4F85-81EC-244C72AC71E7}"/>
    <cellStyle name="Normal 6 2 2 2 2 2 2 2 2" xfId="56" xr:uid="{12EC8914-18A0-4EA9-A25C-FFA83314CBD7}"/>
    <cellStyle name="Normal 6 2 2 2 2 2 2 2 2 2" xfId="136" xr:uid="{D8CAC77F-25B9-446F-B61B-B5F9B45C8C46}"/>
    <cellStyle name="Normal 6 2 2 2 2 2 2 2 2 2 2" xfId="297" xr:uid="{23AD8E55-B2CC-4430-B4B8-1A7315AD4EC1}"/>
    <cellStyle name="Normal 6 2 2 2 2 2 2 2 2 3" xfId="217" xr:uid="{A1A3E27D-5240-465F-8573-4265E0F00A65}"/>
    <cellStyle name="Normal 6 2 2 2 2 2 2 2 3" xfId="76" xr:uid="{19BD295E-89F6-44F4-A7ED-A9C0FDEA8E7D}"/>
    <cellStyle name="Normal 6 2 2 2 2 2 2 2 3 2" xfId="156" xr:uid="{82D7A51C-1570-4C96-9001-A916861CC545}"/>
    <cellStyle name="Normal 6 2 2 2 2 2 2 2 3 2 2" xfId="317" xr:uid="{1C0124E1-3EFE-4232-BAA6-D304FFE6370E}"/>
    <cellStyle name="Normal 6 2 2 2 2 2 2 2 3 3" xfId="237" xr:uid="{4C92FDBC-A2EA-4A89-A864-9C02EA3A0150}"/>
    <cellStyle name="Normal 6 2 2 2 2 2 2 2 4" xfId="106" xr:uid="{A57B9A3A-64EE-41AB-BD6E-FE5BA8A3AF63}"/>
    <cellStyle name="Normal 6 2 2 2 2 2 2 2 4 2" xfId="267" xr:uid="{B6D51C61-4F42-4248-8679-EDAA326C8BE7}"/>
    <cellStyle name="Normal 6 2 2 2 2 2 2 2 5" xfId="187" xr:uid="{3E8C7F2C-DB7B-46C9-9239-CED904344658}"/>
    <cellStyle name="Normal 6 2 2 2 2 2 2 3" xfId="36" xr:uid="{2F1B914B-EFC6-4A54-B7DA-33D75DB99A7A}"/>
    <cellStyle name="Normal 6 2 2 2 2 2 2 3 2" xfId="86" xr:uid="{A329C81C-93B1-4E9C-9E08-DE0C9769E5F0}"/>
    <cellStyle name="Normal 6 2 2 2 2 2 2 3 2 2" xfId="166" xr:uid="{DA302013-09A3-4601-86ED-F8C50DC3B7A6}"/>
    <cellStyle name="Normal 6 2 2 2 2 2 2 3 2 2 2" xfId="327" xr:uid="{C09F6F78-4163-4C66-B4E4-5C274BA3C289}"/>
    <cellStyle name="Normal 6 2 2 2 2 2 2 3 2 3" xfId="247" xr:uid="{DBBA4203-E019-4A6A-8654-269BE0AF9901}"/>
    <cellStyle name="Normal 6 2 2 2 2 2 2 3 3" xfId="116" xr:uid="{3CACB678-9F01-45F0-9FBD-027BC756B528}"/>
    <cellStyle name="Normal 6 2 2 2 2 2 2 3 3 2" xfId="277" xr:uid="{814A723F-5262-473E-A7E0-73EDC6970D9E}"/>
    <cellStyle name="Normal 6 2 2 2 2 2 2 3 4" xfId="197" xr:uid="{32611E0C-292F-4FDE-BF7F-532D6B409D3B}"/>
    <cellStyle name="Normal 6 2 2 2 2 2 2 4" xfId="46" xr:uid="{D185C894-9287-4654-A0A1-3CEA0AEA5864}"/>
    <cellStyle name="Normal 6 2 2 2 2 2 2 4 2" xfId="126" xr:uid="{7D3BA94F-4618-4D70-B2DF-BDB3C235F74F}"/>
    <cellStyle name="Normal 6 2 2 2 2 2 2 4 2 2" xfId="287" xr:uid="{9C73C162-859B-44FC-BB38-B8841BF03B6F}"/>
    <cellStyle name="Normal 6 2 2 2 2 2 2 4 3" xfId="207" xr:uid="{B90A57A8-2F98-41B6-9E32-71FD4C1D4DAE}"/>
    <cellStyle name="Normal 6 2 2 2 2 2 2 5" xfId="66" xr:uid="{198E46DC-48BA-491B-BA9A-0A6B70532032}"/>
    <cellStyle name="Normal 6 2 2 2 2 2 2 5 2" xfId="146" xr:uid="{930566F4-600C-4F0E-A042-3EB43C7D5321}"/>
    <cellStyle name="Normal 6 2 2 2 2 2 2 5 2 2" xfId="307" xr:uid="{B8951877-0155-4856-B846-83F5EA04D9B4}"/>
    <cellStyle name="Normal 6 2 2 2 2 2 2 5 3" xfId="227" xr:uid="{34FABBA8-CEAC-4F4D-9C92-468A068FD356}"/>
    <cellStyle name="Normal 6 2 2 2 2 2 2 6" xfId="96" xr:uid="{4EC557D0-9EEA-42F9-9A06-BEFF5E686ABF}"/>
    <cellStyle name="Normal 6 2 2 2 2 2 2 6 2" xfId="257" xr:uid="{09461105-7D2F-4F51-9D72-CCB1567A2595}"/>
    <cellStyle name="Normal 6 2 2 2 2 2 2 7" xfId="177" xr:uid="{4AF37031-3F97-4F64-9413-3A890818CB71}"/>
    <cellStyle name="Normal 6 2 2 2 2 2 3" xfId="22" xr:uid="{0E9E6427-2FDA-43B0-89B8-F5890D1D60BD}"/>
    <cellStyle name="Normal 6 2 2 2 2 2 3 2" xfId="52" xr:uid="{440073E8-E1A3-4CF4-BDDA-0CFDBB71F5DD}"/>
    <cellStyle name="Normal 6 2 2 2 2 2 3 2 2" xfId="132" xr:uid="{B1F27188-5CFB-42A1-8C3B-C5F6C9B9C908}"/>
    <cellStyle name="Normal 6 2 2 2 2 2 3 2 2 2" xfId="293" xr:uid="{A0DCD464-3C17-4F6F-8A28-ACD6787A0B5D}"/>
    <cellStyle name="Normal 6 2 2 2 2 2 3 2 3" xfId="213" xr:uid="{FA73F8E0-D9C5-4099-AFFB-8FAC27F06563}"/>
    <cellStyle name="Normal 6 2 2 2 2 2 3 3" xfId="72" xr:uid="{2B762C3E-86D4-4CE5-A530-1444F80161DC}"/>
    <cellStyle name="Normal 6 2 2 2 2 2 3 3 2" xfId="152" xr:uid="{8F647E9D-208C-4B95-9275-6DCFC35049ED}"/>
    <cellStyle name="Normal 6 2 2 2 2 2 3 3 2 2" xfId="313" xr:uid="{34EB310F-FFAB-4C52-85B1-3214456BA8C4}"/>
    <cellStyle name="Normal 6 2 2 2 2 2 3 3 3" xfId="233" xr:uid="{93D154CB-439B-46B9-ACD7-67AA770302E1}"/>
    <cellStyle name="Normal 6 2 2 2 2 2 3 4" xfId="102" xr:uid="{2F93D7DB-5718-4094-BB7D-9423BF3C9BD3}"/>
    <cellStyle name="Normal 6 2 2 2 2 2 3 4 2" xfId="263" xr:uid="{9E9D554E-C4D0-415C-843E-46E5B9AF3B90}"/>
    <cellStyle name="Normal 6 2 2 2 2 2 3 5" xfId="183" xr:uid="{B0D72BFF-22AE-4277-AC95-9C1749DD3773}"/>
    <cellStyle name="Normal 6 2 2 2 2 2 4" xfId="32" xr:uid="{D9BAA4F5-885E-4EE7-BA9A-3E9EF1CB6DAC}"/>
    <cellStyle name="Normal 6 2 2 2 2 2 4 2" xfId="82" xr:uid="{23F38EAB-8F1F-4AC7-A8A1-E31751AA9624}"/>
    <cellStyle name="Normal 6 2 2 2 2 2 4 2 2" xfId="162" xr:uid="{37508CEA-7FA9-4BEA-AC4B-D64D4FB6EAE8}"/>
    <cellStyle name="Normal 6 2 2 2 2 2 4 2 2 2" xfId="323" xr:uid="{96CCEA77-32FE-41A9-8489-8BBEF2E5BCFD}"/>
    <cellStyle name="Normal 6 2 2 2 2 2 4 2 3" xfId="243" xr:uid="{1B78E9C4-8330-462D-B44F-AC49AD6293CC}"/>
    <cellStyle name="Normal 6 2 2 2 2 2 4 3" xfId="112" xr:uid="{AE82AAE7-E0BF-4114-9D5F-734882894779}"/>
    <cellStyle name="Normal 6 2 2 2 2 2 4 3 2" xfId="273" xr:uid="{F9D9E4B7-8E28-40DE-A451-B8324E35E634}"/>
    <cellStyle name="Normal 6 2 2 2 2 2 4 4" xfId="193" xr:uid="{0ED7AE4B-DDEF-4BB9-A9E8-C35154FC9DB8}"/>
    <cellStyle name="Normal 6 2 2 2 2 2 5" xfId="42" xr:uid="{423460E1-C02C-4D09-A39B-DE1AB6AF4806}"/>
    <cellStyle name="Normal 6 2 2 2 2 2 5 2" xfId="122" xr:uid="{07F39488-E0A5-40BB-92BE-197E330FC4AF}"/>
    <cellStyle name="Normal 6 2 2 2 2 2 5 2 2" xfId="283" xr:uid="{7C4E6280-54F0-4EBF-A0CB-CFA410FF44FC}"/>
    <cellStyle name="Normal 6 2 2 2 2 2 5 3" xfId="203" xr:uid="{96CBBBFF-DA18-4C49-9479-AFCEB5E310A6}"/>
    <cellStyle name="Normal 6 2 2 2 2 2 6" xfId="62" xr:uid="{C95D1628-7F16-4089-B908-235583020673}"/>
    <cellStyle name="Normal 6 2 2 2 2 2 6 2" xfId="142" xr:uid="{61F6EA05-542C-4CFE-A341-53F39EF37D58}"/>
    <cellStyle name="Normal 6 2 2 2 2 2 6 2 2" xfId="303" xr:uid="{FDD4321B-0537-424A-A15D-9E0D1A9ABAEB}"/>
    <cellStyle name="Normal 6 2 2 2 2 2 6 3" xfId="223" xr:uid="{F3D1EEEB-917C-4B0F-A09F-4CB5709994FC}"/>
    <cellStyle name="Normal 6 2 2 2 2 2 7" xfId="92" xr:uid="{89B4077B-981E-4ABD-8DFD-241C78769C80}"/>
    <cellStyle name="Normal 6 2 2 2 2 2 7 2" xfId="253" xr:uid="{5CF587C6-E56B-4232-9A0A-7D6250928FAD}"/>
    <cellStyle name="Normal 6 2 2 2 2 2 8" xfId="173" xr:uid="{5D17F6CC-1EB6-4784-B445-8FB0B4B0EF28}"/>
    <cellStyle name="Normal 6 2 2 2 2 3" xfId="14" xr:uid="{00000000-0005-0000-0000-000006000000}"/>
    <cellStyle name="Normal 6 2 2 2 2 3 2" xfId="25" xr:uid="{D79B3723-16D2-462B-B16E-569AA2383717}"/>
    <cellStyle name="Normal 6 2 2 2 2 3 2 2" xfId="55" xr:uid="{15905AC4-0B87-45F2-8A27-42D1EDAF2CF4}"/>
    <cellStyle name="Normal 6 2 2 2 2 3 2 2 2" xfId="135" xr:uid="{66FC35E1-93DA-48F1-A590-FD8C3FF28E97}"/>
    <cellStyle name="Normal 6 2 2 2 2 3 2 2 2 2" xfId="296" xr:uid="{D67DF416-CDBF-4370-A6C6-6DF204B11953}"/>
    <cellStyle name="Normal 6 2 2 2 2 3 2 2 3" xfId="216" xr:uid="{193B280E-6F5F-4324-BC73-FC726200CBBC}"/>
    <cellStyle name="Normal 6 2 2 2 2 3 2 3" xfId="75" xr:uid="{B5394A73-2E72-46B2-A530-86F1CC14D43E}"/>
    <cellStyle name="Normal 6 2 2 2 2 3 2 3 2" xfId="155" xr:uid="{8F64039D-E23A-48EC-AD7A-E05BAF499C89}"/>
    <cellStyle name="Normal 6 2 2 2 2 3 2 3 2 2" xfId="316" xr:uid="{41A86997-FD4E-481C-A8F8-2C4CF8F52E71}"/>
    <cellStyle name="Normal 6 2 2 2 2 3 2 3 3" xfId="236" xr:uid="{933BEF50-902F-472C-AC2B-8A4A58FEC841}"/>
    <cellStyle name="Normal 6 2 2 2 2 3 2 4" xfId="105" xr:uid="{CB1660E4-2F0F-4A89-927E-BA01B10CCD9D}"/>
    <cellStyle name="Normal 6 2 2 2 2 3 2 4 2" xfId="266" xr:uid="{A7A7F141-D6A2-46D7-979A-95E9F4234865}"/>
    <cellStyle name="Normal 6 2 2 2 2 3 2 5" xfId="186" xr:uid="{42E4F7C5-5F5A-476C-A0F1-E0C8600BC485}"/>
    <cellStyle name="Normal 6 2 2 2 2 3 3" xfId="35" xr:uid="{644AAA06-E4F9-41A3-B789-A04279775580}"/>
    <cellStyle name="Normal 6 2 2 2 2 3 3 2" xfId="85" xr:uid="{308ECBE7-94F7-4F26-A475-970D332CC28C}"/>
    <cellStyle name="Normal 6 2 2 2 2 3 3 2 2" xfId="165" xr:uid="{62EDBF9E-68B5-4D93-B0C8-A51E689467E1}"/>
    <cellStyle name="Normal 6 2 2 2 2 3 3 2 2 2" xfId="326" xr:uid="{04F90228-0E2D-4D33-84E4-20D64461C987}"/>
    <cellStyle name="Normal 6 2 2 2 2 3 3 2 3" xfId="246" xr:uid="{464C98C3-AF7C-483E-B4B3-BB0F0B3A1AFD}"/>
    <cellStyle name="Normal 6 2 2 2 2 3 3 3" xfId="115" xr:uid="{D3E78CE7-B723-4746-8717-65FDFD3C6E34}"/>
    <cellStyle name="Normal 6 2 2 2 2 3 3 3 2" xfId="276" xr:uid="{DF1BE150-36B1-4791-BEA7-F9BAB24DD2DD}"/>
    <cellStyle name="Normal 6 2 2 2 2 3 3 4" xfId="196" xr:uid="{D2705EE1-3820-423B-A76E-A1CA61828A7C}"/>
    <cellStyle name="Normal 6 2 2 2 2 3 4" xfId="45" xr:uid="{1864AD75-B2E5-44F5-939F-BBADE1352035}"/>
    <cellStyle name="Normal 6 2 2 2 2 3 4 2" xfId="125" xr:uid="{44EA4BFE-0D90-4DA9-B543-CF030AEB8EBB}"/>
    <cellStyle name="Normal 6 2 2 2 2 3 4 2 2" xfId="286" xr:uid="{DBEB02BD-0381-48CA-918E-FB52F8F1583D}"/>
    <cellStyle name="Normal 6 2 2 2 2 3 4 3" xfId="206" xr:uid="{2BC6E05F-1325-4F55-B626-AFF6DD6C53A1}"/>
    <cellStyle name="Normal 6 2 2 2 2 3 5" xfId="65" xr:uid="{730DF7C9-5E66-43E1-AB70-0F3D2A01FD17}"/>
    <cellStyle name="Normal 6 2 2 2 2 3 5 2" xfId="145" xr:uid="{D12E36E1-5602-400B-9D5B-88F35E1C921B}"/>
    <cellStyle name="Normal 6 2 2 2 2 3 5 2 2" xfId="306" xr:uid="{BD6BD2B3-156F-4876-AEA5-12ABB5148B9B}"/>
    <cellStyle name="Normal 6 2 2 2 2 3 5 3" xfId="226" xr:uid="{319AD540-58E6-4DE6-9A85-B44FC394764F}"/>
    <cellStyle name="Normal 6 2 2 2 2 3 6" xfId="95" xr:uid="{529C2D2C-C2CD-4E78-B781-CA29B849D144}"/>
    <cellStyle name="Normal 6 2 2 2 2 3 6 2" xfId="256" xr:uid="{882DBF34-4A1A-405F-A421-91DAF3AB281B}"/>
    <cellStyle name="Normal 6 2 2 2 2 3 7" xfId="176" xr:uid="{FA54D618-4EF4-4EA1-A5F4-1C7D7BA091CE}"/>
    <cellStyle name="Normal 6 2 2 2 2 4" xfId="21" xr:uid="{B8A004E5-B40E-4337-98CE-97BAA39026B3}"/>
    <cellStyle name="Normal 6 2 2 2 2 4 2" xfId="51" xr:uid="{6728315F-5199-48B0-BA8D-9411BD3EB3A4}"/>
    <cellStyle name="Normal 6 2 2 2 2 4 2 2" xfId="131" xr:uid="{1E669C26-5A32-40EC-AF02-ABEDDFF6C385}"/>
    <cellStyle name="Normal 6 2 2 2 2 4 2 2 2" xfId="292" xr:uid="{3586ED16-76B6-4AFB-BA47-03805A273690}"/>
    <cellStyle name="Normal 6 2 2 2 2 4 2 3" xfId="212" xr:uid="{9E52D1D5-E8AE-4E24-BC3D-59366D623F7B}"/>
    <cellStyle name="Normal 6 2 2 2 2 4 3" xfId="71" xr:uid="{78AB91BE-87ED-4D49-894F-70BB9C826122}"/>
    <cellStyle name="Normal 6 2 2 2 2 4 3 2" xfId="151" xr:uid="{45C5390B-FFB3-4ADC-9200-C78B507FC45F}"/>
    <cellStyle name="Normal 6 2 2 2 2 4 3 2 2" xfId="312" xr:uid="{8BD715EE-60F4-48F0-ACE2-7CEE1BB3E44A}"/>
    <cellStyle name="Normal 6 2 2 2 2 4 3 3" xfId="232" xr:uid="{2F629237-EE8F-46E8-A650-1072663D49DF}"/>
    <cellStyle name="Normal 6 2 2 2 2 4 4" xfId="101" xr:uid="{4AA5610A-100B-45FA-A7DB-4B241F04FFA5}"/>
    <cellStyle name="Normal 6 2 2 2 2 4 4 2" xfId="262" xr:uid="{BE47694F-BC6D-45A2-BF53-F8FA17D271F2}"/>
    <cellStyle name="Normal 6 2 2 2 2 4 5" xfId="182" xr:uid="{F0A9E7F1-01C0-4235-AAEF-2935D1851716}"/>
    <cellStyle name="Normal 6 2 2 2 2 5" xfId="31" xr:uid="{EB1C50B8-338B-4A82-82D8-C7C6F6923CA7}"/>
    <cellStyle name="Normal 6 2 2 2 2 5 2" xfId="81" xr:uid="{F4EF699B-784D-48EF-9CB4-2528165DE302}"/>
    <cellStyle name="Normal 6 2 2 2 2 5 2 2" xfId="161" xr:uid="{9E660B87-1523-4969-BA54-86A774D4E342}"/>
    <cellStyle name="Normal 6 2 2 2 2 5 2 2 2" xfId="322" xr:uid="{48A07CED-6F86-4AAF-896F-EF820FE9348C}"/>
    <cellStyle name="Normal 6 2 2 2 2 5 2 3" xfId="242" xr:uid="{1EE72985-37BD-467E-9E15-7EEFCCB8EF25}"/>
    <cellStyle name="Normal 6 2 2 2 2 5 3" xfId="111" xr:uid="{8F4C2284-47DF-4165-A4DA-28373CF4892F}"/>
    <cellStyle name="Normal 6 2 2 2 2 5 3 2" xfId="272" xr:uid="{17C4D464-7328-4AB8-AC1A-C7D236CA7C39}"/>
    <cellStyle name="Normal 6 2 2 2 2 5 4" xfId="192" xr:uid="{8CE10EC9-5AA6-4A02-BF9C-E51E2BC32571}"/>
    <cellStyle name="Normal 6 2 2 2 2 6" xfId="41" xr:uid="{2EC625C6-2BD5-442F-9ADA-ACD366D634B0}"/>
    <cellStyle name="Normal 6 2 2 2 2 6 2" xfId="121" xr:uid="{EB524137-FCA0-4A22-955B-D7F78BC213D7}"/>
    <cellStyle name="Normal 6 2 2 2 2 6 2 2" xfId="282" xr:uid="{60B30155-5C98-4E4F-A0E8-31DD981BDE13}"/>
    <cellStyle name="Normal 6 2 2 2 2 6 3" xfId="202" xr:uid="{34A579C1-1948-484F-864E-8A1BF364391E}"/>
    <cellStyle name="Normal 6 2 2 2 2 7" xfId="61" xr:uid="{C420579F-BE2B-4180-A37E-3A22A1DBA708}"/>
    <cellStyle name="Normal 6 2 2 2 2 7 2" xfId="141" xr:uid="{9372132B-B24F-4A1E-856F-CA234E660F2F}"/>
    <cellStyle name="Normal 6 2 2 2 2 7 2 2" xfId="302" xr:uid="{071FF6CD-FCA6-41B0-8DA4-919DB819B424}"/>
    <cellStyle name="Normal 6 2 2 2 2 7 3" xfId="222" xr:uid="{3776C108-C495-41EF-B567-9AD30C80948B}"/>
    <cellStyle name="Normal 6 2 2 2 2 8" xfId="91" xr:uid="{F9123E7C-3DB8-4EB5-9B44-A6422135EB8E}"/>
    <cellStyle name="Normal 6 2 2 2 2 8 2" xfId="252" xr:uid="{C6009544-80F1-48A1-8E2C-69C1F7F4BE79}"/>
    <cellStyle name="Normal 6 2 2 2 2 9" xfId="172" xr:uid="{CB2E438B-9B11-44E3-8C29-D58519752C85}"/>
    <cellStyle name="Normal 6 2 2 2 3" xfId="18" xr:uid="{F70C9E05-EAD0-4D54-A2E2-9D7B371D07F2}"/>
    <cellStyle name="Normal 6 2 2 2 3 2" xfId="28" xr:uid="{A4566C61-EA61-4E56-BAC7-D41590FFA773}"/>
    <cellStyle name="Normal 6 2 2 2 3 2 2" xfId="58" xr:uid="{3B0DBD25-B58E-4887-B41B-470B7AC910A1}"/>
    <cellStyle name="Normal 6 2 2 2 3 2 2 2" xfId="138" xr:uid="{DD774D9B-19F9-4BED-9B8D-F14DEB97E1C0}"/>
    <cellStyle name="Normal 6 2 2 2 3 2 2 2 2" xfId="299" xr:uid="{798E9FFA-DAE1-42E6-A4C3-40A6F4054280}"/>
    <cellStyle name="Normal 6 2 2 2 3 2 2 3" xfId="219" xr:uid="{F9336BAF-A971-4DC1-A915-C4742B9FF1D8}"/>
    <cellStyle name="Normal 6 2 2 2 3 2 3" xfId="78" xr:uid="{907085DD-5CBF-4B7F-B9D1-85135CCAF2A2}"/>
    <cellStyle name="Normal 6 2 2 2 3 2 3 2" xfId="158" xr:uid="{BE68A574-2901-43A4-BF66-CA74F66B466E}"/>
    <cellStyle name="Normal 6 2 2 2 3 2 3 2 2" xfId="319" xr:uid="{3A596D84-7AEC-464C-879B-E7916ACC6D2B}"/>
    <cellStyle name="Normal 6 2 2 2 3 2 3 3" xfId="239" xr:uid="{857C8DB6-553B-4A97-A62E-66BC76CD40E9}"/>
    <cellStyle name="Normal 6 2 2 2 3 2 4" xfId="108" xr:uid="{F439AC3A-2F48-4AD3-9572-E0AB440DAEF2}"/>
    <cellStyle name="Normal 6 2 2 2 3 2 4 2" xfId="269" xr:uid="{A473D328-39A1-417B-9217-CDA77C9CFD44}"/>
    <cellStyle name="Normal 6 2 2 2 3 2 5" xfId="189" xr:uid="{B89CAD39-8774-4A4A-83B3-5D19AD8C4796}"/>
    <cellStyle name="Normal 6 2 2 2 3 3" xfId="38" xr:uid="{617CF3D6-FF4C-4187-ABF7-587724F6A83D}"/>
    <cellStyle name="Normal 6 2 2 2 3 3 2" xfId="88" xr:uid="{C7ECB14C-6CB3-49A2-8106-BD3950E4DF5A}"/>
    <cellStyle name="Normal 6 2 2 2 3 3 2 2" xfId="168" xr:uid="{AE110F55-A1D3-4880-A62B-D3CBEC387AAF}"/>
    <cellStyle name="Normal 6 2 2 2 3 3 2 2 2" xfId="329" xr:uid="{CA443089-A966-40D5-A155-AFA88C7BFCC1}"/>
    <cellStyle name="Normal 6 2 2 2 3 3 2 3" xfId="249" xr:uid="{900FF1FC-4A10-4AD7-8A53-BCCE0A59C15F}"/>
    <cellStyle name="Normal 6 2 2 2 3 3 3" xfId="118" xr:uid="{E67A60CA-5306-4457-AB02-A992AFD2D5B4}"/>
    <cellStyle name="Normal 6 2 2 2 3 3 3 2" xfId="279" xr:uid="{ABC68756-5668-487F-B786-D6DF872EEA9B}"/>
    <cellStyle name="Normal 6 2 2 2 3 3 4" xfId="199" xr:uid="{42755468-ABFC-4783-A7CD-9C8307920074}"/>
    <cellStyle name="Normal 6 2 2 2 3 4" xfId="48" xr:uid="{59056A3B-4FED-44FC-94AF-59371FBA4E97}"/>
    <cellStyle name="Normal 6 2 2 2 3 4 2" xfId="128" xr:uid="{1F60C82A-05B4-4C55-BBDE-26B328EE3DFF}"/>
    <cellStyle name="Normal 6 2 2 2 3 4 2 2" xfId="289" xr:uid="{3183CD89-F1B6-46CE-92FC-E72CC0127F8A}"/>
    <cellStyle name="Normal 6 2 2 2 3 4 3" xfId="209" xr:uid="{849F9526-55AD-4FDC-A7B3-8F5B8F404CB6}"/>
    <cellStyle name="Normal 6 2 2 2 3 5" xfId="68" xr:uid="{9A78D797-0BB4-4E2E-93C4-A1533AF19CD0}"/>
    <cellStyle name="Normal 6 2 2 2 3 5 2" xfId="148" xr:uid="{F9241F83-65FB-4DB0-8A3F-30D551524FC5}"/>
    <cellStyle name="Normal 6 2 2 2 3 5 2 2" xfId="309" xr:uid="{BA4F8CA9-CB82-4FD5-8691-4FAC2178E506}"/>
    <cellStyle name="Normal 6 2 2 2 3 5 3" xfId="229" xr:uid="{DCAD5047-82E5-4B9D-85F1-D9229A4A3965}"/>
    <cellStyle name="Normal 6 2 2 2 3 6" xfId="98" xr:uid="{D1B7F84F-2C59-4DD3-AC29-51B0F2551360}"/>
    <cellStyle name="Normal 6 2 2 2 3 6 2" xfId="259" xr:uid="{29F2C396-7E24-4BF0-8D82-4123D039329E}"/>
    <cellStyle name="Normal 6 2 2 2 3 7" xfId="179" xr:uid="{49592031-AAD5-40AB-971B-098374662D09}"/>
    <cellStyle name="Normal 6 2 2 2 4" xfId="24" xr:uid="{1ADB7996-4298-49C5-8DDB-34E3E1B71B5A}"/>
    <cellStyle name="Normal 6 2 2 2 4 2" xfId="54" xr:uid="{14A3476E-E86E-4E8D-A8A2-8A9D7B000F44}"/>
    <cellStyle name="Normal 6 2 2 2 4 2 2" xfId="134" xr:uid="{E532E5E1-7671-47DC-82F6-3ED8ECFE160A}"/>
    <cellStyle name="Normal 6 2 2 2 4 2 2 2" xfId="295" xr:uid="{09E5BF65-5114-41C1-85E0-DF0C22C17E5C}"/>
    <cellStyle name="Normal 6 2 2 2 4 2 3" xfId="215" xr:uid="{D9AEFFEA-F7EF-4598-BE29-5A4C71F9C9BA}"/>
    <cellStyle name="Normal 6 2 2 2 4 3" xfId="74" xr:uid="{02D2EF4A-64D2-4CE8-A8EE-06C859B05E5C}"/>
    <cellStyle name="Normal 6 2 2 2 4 3 2" xfId="154" xr:uid="{7364AEA3-0407-494C-B5BA-B2687C3C75FE}"/>
    <cellStyle name="Normal 6 2 2 2 4 3 2 2" xfId="315" xr:uid="{9CD45129-61EC-4178-A066-3A4687574E95}"/>
    <cellStyle name="Normal 6 2 2 2 4 3 3" xfId="235" xr:uid="{8BA3DAB1-E98E-4583-8236-AA82E90B69F7}"/>
    <cellStyle name="Normal 6 2 2 2 4 4" xfId="104" xr:uid="{7A04E202-D095-4B56-B58B-F15033EAFE25}"/>
    <cellStyle name="Normal 6 2 2 2 4 4 2" xfId="265" xr:uid="{9E69ED3C-E2CD-4AF4-AA89-7E751A41123D}"/>
    <cellStyle name="Normal 6 2 2 2 4 5" xfId="185" xr:uid="{FD13EC1F-5F42-4E2A-B65F-448968C7C52C}"/>
    <cellStyle name="Normal 6 2 2 2 5" xfId="34" xr:uid="{91EFA216-B08C-4DC5-B58C-7CFD0D27A1E8}"/>
    <cellStyle name="Normal 6 2 2 2 5 2" xfId="84" xr:uid="{E913DD56-EB60-464A-AD62-C5ADA1C1772B}"/>
    <cellStyle name="Normal 6 2 2 2 5 2 2" xfId="164" xr:uid="{086492FF-D71D-4EED-93EA-C5028179D3D2}"/>
    <cellStyle name="Normal 6 2 2 2 5 2 2 2" xfId="325" xr:uid="{F191CA5A-9258-49CE-837F-F432D7453CB7}"/>
    <cellStyle name="Normal 6 2 2 2 5 2 3" xfId="245" xr:uid="{E7D8BC71-3471-40EC-8374-76E4601C922E}"/>
    <cellStyle name="Normal 6 2 2 2 5 3" xfId="114" xr:uid="{E65E962E-B04E-4C8F-8180-78F66E641C1D}"/>
    <cellStyle name="Normal 6 2 2 2 5 3 2" xfId="275" xr:uid="{AC930118-A634-439F-BFCC-75EB9321BCDD}"/>
    <cellStyle name="Normal 6 2 2 2 5 4" xfId="195" xr:uid="{C4A01748-07FF-47CF-BA44-E7C074DA12AD}"/>
    <cellStyle name="Normal 6 2 2 2 6" xfId="44" xr:uid="{3E10EEDD-B4E5-4104-A2B8-F6F4CEC369F6}"/>
    <cellStyle name="Normal 6 2 2 2 6 2" xfId="124" xr:uid="{CD232D46-7DFC-4289-926C-3948604D22EB}"/>
    <cellStyle name="Normal 6 2 2 2 6 2 2" xfId="285" xr:uid="{0A672B1C-949F-494C-B466-CE34D3C31194}"/>
    <cellStyle name="Normal 6 2 2 2 6 3" xfId="205" xr:uid="{2D88101B-C607-490A-8E96-91CD18D270A2}"/>
    <cellStyle name="Normal 6 2 2 2 7" xfId="64" xr:uid="{26B7E032-FE04-44C4-B4F2-F88B15AD21FA}"/>
    <cellStyle name="Normal 6 2 2 2 7 2" xfId="144" xr:uid="{C3D06F45-B1E5-4C9A-96E7-A57097DA2F7D}"/>
    <cellStyle name="Normal 6 2 2 2 7 2 2" xfId="305" xr:uid="{E1A1D65E-3941-4A89-AF0B-E9945394E3DF}"/>
    <cellStyle name="Normal 6 2 2 2 7 3" xfId="225" xr:uid="{39722153-C762-43CF-B7DD-7F68DBC8BE08}"/>
    <cellStyle name="Normal 6 2 2 2 8" xfId="94" xr:uid="{9FE4B85F-4771-4131-9A24-B258F0FC8F95}"/>
    <cellStyle name="Normal 6 2 2 2 8 2" xfId="255" xr:uid="{E31F932F-EB31-40D0-9670-85B491715AC1}"/>
    <cellStyle name="Normal 6 2 2 2 9" xfId="175" xr:uid="{F22B5F0A-A447-4825-B81C-F442FEA8AA24}"/>
    <cellStyle name="Percent1" xfId="6" xr:uid="{00000000-0005-0000-0000-000007000000}"/>
  </cellStyles>
  <dxfs count="0"/>
  <tableStyles count="0" defaultTableStyle="TableStyleMedium2" defaultPivotStyle="PivotStyleLight16"/>
  <colors>
    <mruColors>
      <color rgb="FF223654"/>
      <color rgb="FFFBF86A"/>
      <color rgb="FFF2F2F2"/>
      <color rgb="FF183654"/>
      <color rgb="FF0070C0"/>
      <color rgb="FF8AE13B"/>
      <color rgb="FFD9D9D9"/>
      <color rgb="FF99CC00"/>
      <color rgb="FFE6E6E6"/>
      <color rgb="FF5E5E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4_Budget/Doc.recus/CF/Copie%20de%20SBFR_B2425_v02.xlsm" TargetMode="External"/><Relationship Id="rId2" Type="http://schemas.openxmlformats.org/officeDocument/2006/relationships/externalLinkPath" Target="file:///\\mfq03gd\data03gd\gd\SPB\21000_PolBudEcono\21400_PolOrientat\21490_SoutienPolBud\21494_StatHisto\2024_Budget\Doc.recus\CF\Copie%20de%20SBFR_B2425_v02.xlsm" TargetMode="External"/><Relationship Id="rId1" Type="http://schemas.openxmlformats.org/officeDocument/2006/relationships/externalLinkPath" Target="/gd/SPB/21000_PolBudEcono/21400_PolOrientat/21490_SoutienPolBud/21494_StatHisto/2024_Budget/Doc.recus/CF/Copie%20de%20SBFR_B2425_v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abarit"/>
      <sheetName val="note"/>
      <sheetName val="TM"/>
      <sheetName val="Intro"/>
      <sheetName val="Modifications"/>
      <sheetName val="Ch1"/>
      <sheetName val="1"/>
      <sheetName val="2"/>
      <sheetName val="3"/>
      <sheetName val="4"/>
      <sheetName val="5"/>
      <sheetName val="6"/>
      <sheetName val="7"/>
      <sheetName val="8"/>
      <sheetName val="Ch2"/>
      <sheetName val="9"/>
      <sheetName val="10"/>
      <sheetName val="11"/>
      <sheetName val="12"/>
      <sheetName val="13"/>
      <sheetName val="14"/>
      <sheetName val="15"/>
      <sheetName val="16"/>
      <sheetName val="17"/>
      <sheetName val="18"/>
      <sheetName val="19"/>
      <sheetName val="Ch3"/>
      <sheetName val="20"/>
      <sheetName val="21"/>
      <sheetName val="22"/>
      <sheetName val="Ch4"/>
      <sheetName val="23"/>
      <sheetName val="24"/>
      <sheetName val="25"/>
      <sheetName val="Ch5"/>
      <sheetName val="26"/>
      <sheetName val="27"/>
      <sheetName val="28"/>
      <sheetName val="29"/>
      <sheetName val="30"/>
      <sheetName val="Validation_Chap2"/>
    </sheetNames>
    <sheetDataSet>
      <sheetData sheetId="0"/>
      <sheetData sheetId="1">
        <row r="11">
          <cell r="D11">
            <v>101</v>
          </cell>
          <cell r="E11" t="str">
            <v>Les transferts fédéraux sont présentés selon la comptabilité de caisse jusqu’en 2004-2005 et selon la comptabilité d’exercice par la suite.</v>
          </cell>
        </row>
        <row r="12">
          <cell r="D12">
            <v>102</v>
          </cell>
          <cell r="E12" t="str">
            <v>À compter de 2011-2012, les dépenses de portefeuilles incluent l’impact du changement d’application de la norme comptable sur les paiements de transfert.</v>
          </cell>
        </row>
        <row r="13">
          <cell r="D13">
            <v>103</v>
          </cell>
          <cell r="E13" t="str">
            <v>La Loi sur l’équilibre budgétaire prévoit que le solde budgétaire doit :</v>
          </cell>
        </row>
        <row r="14">
          <cell r="D14">
            <v>104</v>
          </cell>
          <cell r="E14" t="str">
            <v>a) exclure l’effet rétroactif d’une nouvelle norme comptable de CPA Canada, pour les années précédant l’année de sa mise en vigueur recommandée par CPA Canada;</v>
          </cell>
        </row>
        <row r="15">
          <cell r="D15">
            <v>105</v>
          </cell>
          <cell r="E15" t="str">
            <v>b) prendre en considération les effets des modifications comptables, relatifs à une période postérieure au 31 mars 2006, portés directement aux déficits cumulés. Cette règle ne s’applique pas aux modifications comptables qui découlent de la mise en œuvre
    de la réforme comptable de 2006-2007.</v>
          </cell>
        </row>
        <row r="16">
          <cell r="D16">
            <v>106</v>
          </cell>
          <cell r="E16" t="str">
            <v xml:space="preserve">Pour les années antérieures à 2009-2010, le solde budgétaire ne tient pas compte des modifications apportées dans la Loi modifiant la Loi sur l’équilibre budgétaire et diverses dispositions législatives concernant la mise en œuvre de la réforme comptable (L.Q. 2009, c. 38) relativement à la mécanique de la réserve. À compter de 2009-2010, les données tiennent compte de l’incidence de la Loi. </v>
          </cell>
        </row>
        <row r="17">
          <cell r="D17">
            <v>107</v>
          </cell>
          <cell r="E17" t="str">
            <v>Le solde budgétaire au sens de la Loi sur l’équilibre budgétaire après réserve correspond au solde budgétaire qui tient compte des affectations à la réserve de stabilisation et des utilisations de la réserve pour le maintien de l’équilibre budgétaire ou la réduction du déficit budgétaire.</v>
          </cell>
        </row>
        <row r="18">
          <cell r="D18">
            <v>108</v>
          </cell>
          <cell r="E18" t="str">
            <v>Les dépenses en 2019-2020 incluent la perte de 1 037 M$ sur le placement dans la Société en commandite Airbus Canada inc.</v>
          </cell>
        </row>
        <row r="19">
          <cell r="D19">
            <v>109</v>
          </cell>
          <cell r="E19" t="str">
            <v>Les revenus comprennent la perte exceptionnelle d’Hydro-Québec de 1 876 M$ découlant de la fermeture de la centrale nucléaire de Gentilly-2 en 2012-2013.</v>
          </cell>
        </row>
        <row r="20">
          <cell r="D20">
            <v>110</v>
          </cell>
          <cell r="E20" t="str">
            <v>La Loi sur l’équilibre budgétaire prévoit l’exclusion, dans le calcul du solde budgétaire de l’année financière 2012-2013, du résultat provenant des activités abandonnées, consécutif à la décision de fermer la centrale nucléaire de Gentilly-2, présenté dans les états financiers consolidés annuels d’Hydro-Québec, totalisant 1 876 M$.</v>
          </cell>
        </row>
        <row r="21">
          <cell r="D21">
            <v>111</v>
          </cell>
          <cell r="E21" t="str">
            <v>De 2006-2007 à 2008-2009, les résultats nets des organismes des réseaux de la santé et des services sociaux, de l’éducation et de l’enseignement supérieur étaient établis sur la base de la méthode modifiée de comptabilisation à la valeur de consolidation. À partir de 2009-2010, les revenus et les dépenses des organismes des réseaux sont consolidés ligne par ligne, comme ceux des organismes autres que budgétaires et des fonds spéciaux.</v>
          </cell>
        </row>
        <row r="22">
          <cell r="D22">
            <v>112</v>
          </cell>
          <cell r="E22" t="str">
            <v>Conformément à l’article 32 de la Loi modifiant la Loi sur l’équilibre budgétaire et diverses dispositions législatives concernant la mise en œuvre de la réforme comptable (L.Q. 2009, c. 38), la somme de 109 M$, correspondant à la différence entre les excédents constatés et prévus pour 2006-2007, a été affectée à la réserve de stabilisation en 2008-2009.</v>
          </cell>
        </row>
        <row r="23">
          <cell r="D23">
            <v>113</v>
          </cell>
          <cell r="E23" t="str">
            <v>En plus de l’utilisation de 1 845 M$ en 2008-2009 pour le maintien de l’équilibre budgétaire, des sommes de 132 M$ en 2008-2009 et de 200 M$ en 2007-2008 ont été versées au Fonds des générations à même la réserve de stabilisation.</v>
          </cell>
        </row>
        <row r="24">
          <cell r="D24">
            <v>114</v>
          </cell>
          <cell r="E24" t="str">
            <v>Faisant partie des revenus des organismes du réseau de l’éducation, l’impôt foncier scolaire n’est inclus dans les états financiers consolidés du gouvernement que depuis la consolidation ligne par ligne des organismes des réseaux, en 2009-2010.</v>
          </cell>
        </row>
        <row r="25">
          <cell r="D25">
            <v>115</v>
          </cell>
          <cell r="E25" t="str">
            <v>Ces montants incluent les revenus provenant du pari mutuel.</v>
          </cell>
        </row>
        <row r="26">
          <cell r="D26">
            <v>116</v>
          </cell>
          <cell r="E26" t="str">
            <v xml:space="preserve">Il s’agit de la composante québécoise du droit d’accise sur les ventes de cannabis. </v>
          </cell>
        </row>
        <row r="27">
          <cell r="D27">
            <v>117</v>
          </cell>
          <cell r="E27" t="str">
            <v>Les autres entreprises du gouvernement incluent la Société ferroviaire et portuaire de Pointe-Noire, Capital Financière agricole, la Société du parc industriel et portuaire de Bécancour et le Fonds d'investissement Eurêka. Pour 2010-2011 et les années précédentes, les autres entreprises du gouvernement incluent également la Société générale de financement du Québec.</v>
          </cell>
        </row>
        <row r="28">
          <cell r="D28">
            <v>118</v>
          </cell>
          <cell r="E28" t="str">
            <v>Les revenus provenant d’Hydro-Québec en 2006-2007 incluent d’importants gains sur la cession de participations qu’elle détenait dans des entreprises à l’étranger.</v>
          </cell>
        </row>
        <row r="29">
          <cell r="D29">
            <v>120</v>
          </cell>
          <cell r="E29" t="str">
            <v>Les revenus des autres programmes comprennent la compensation pour l’harmonisation de la TVQ avec la TPS de 1 467 M$ en 2013-2014 et de 733 M$ en 2012-2013, de même que des paiements de protection de 362 M$ en 2012-2013 et de 369 M$ en 2011-2012.</v>
          </cell>
        </row>
        <row r="30">
          <cell r="D30">
            <v>122</v>
          </cell>
          <cell r="E30" t="str">
            <v>Ces intérêts correspondent aux intérêts sur les obligations relatives aux régimes de retraite et aux autres avantages sociaux futurs des employés des secteurs public et parapublic, diminués des revenus de placement du Fonds d’amortissement des régimes de retraite, des fonds particuliers des régimes et des fonds des autres avantages sociaux futurs.</v>
          </cell>
        </row>
        <row r="31">
          <cell r="D31">
            <v>123</v>
          </cell>
          <cell r="E31" t="str">
            <v>Conformément à la Loi sur l’équilibre budgétaire, le solde budgétaire de 2020-2021 doit être établi en tenant compte de la somme portée au déficit cumulé au 1er avril 2020 qui se rapporte aux années financières 2015-2016 à 2019-2020 en raison du changement d’application de la norme comptable sur les paiements de transfert (3 221 M$). Les dispositions de cette loi ne s’appliquaient pas pour les années financières antérieures à 2015-2016. Le solde budgétaire relatif aux opérations, c’est-à-dire avant la prise en compte de cette somme portée au déficit cumulé, est déficitaire de 7 539 M$ en 2020-2021.</v>
          </cell>
        </row>
        <row r="32">
          <cell r="D32">
            <v>124</v>
          </cell>
          <cell r="E32" t="str">
            <v>Ces revenus comprennent principalement les droits perçus sur les permis de conduire et les immatriculations de véhicules.</v>
          </cell>
        </row>
        <row r="33">
          <cell r="D33">
            <v>125</v>
          </cell>
          <cell r="E33" t="str">
            <v>Il s’agit surtout des revenus de redevances sur l’exploitation des ressources minières, forestières et hydrauliques.</v>
          </cell>
        </row>
        <row r="34">
          <cell r="D34">
            <v>126</v>
          </cell>
          <cell r="E34" t="str">
            <v>Ces revenus sont ceux provenant du marché du carbone (système de plafonnement et d’échange de droits d’émission de gaz à effet de serre).</v>
          </cell>
        </row>
        <row r="35">
          <cell r="D35">
            <v>127</v>
          </cell>
          <cell r="E35" t="str">
            <v>Les autres droits et permis comprennent notamment ceux de la Régie du bâtiment du Québec et de l’Autorité des marchés financiers (cotisations, primes, permis, licences, etc.) ainsi que les redevances pour l’élimination des matières résiduelles.</v>
          </cell>
        </row>
        <row r="36">
          <cell r="D36">
            <v>201</v>
          </cell>
          <cell r="E36" t="str">
            <v>Ces montants incluent les créances fiscales douteuses.</v>
          </cell>
        </row>
        <row r="37">
          <cell r="D37">
            <v>202</v>
          </cell>
          <cell r="E37" t="str">
            <v>Les ajustements de consolidation résultent principalement de l’élimination des opérations réciproques entre les entités de différents secteurs.</v>
          </cell>
        </row>
        <row r="38">
          <cell r="D38">
            <v>203</v>
          </cell>
          <cell r="E38" t="str">
            <v>Le service de la dette des entités consolidées comprend les ajustements de consolidation.</v>
          </cell>
        </row>
        <row r="39">
          <cell r="D39">
            <v>204</v>
          </cell>
          <cell r="E39" t="str">
            <v>Les revenus autonomes comprennent ceux des entreprises du gouvernement.</v>
          </cell>
        </row>
        <row r="40">
          <cell r="D40">
            <v>205</v>
          </cell>
          <cell r="E40" t="str">
            <v>Les créances fiscales douteuses sont déduites des revenus.</v>
          </cell>
        </row>
        <row r="41">
          <cell r="D41">
            <v>206</v>
          </cell>
          <cell r="E41" t="str">
            <v>Les transferts fédéraux sont présentés selon la comptabilité de caisse jusqu’en 2004-2005 et selon la comptabilité d’exercice par la suite.</v>
          </cell>
        </row>
        <row r="42">
          <cell r="D42">
            <v>207</v>
          </cell>
          <cell r="E42" t="str">
            <v>Les revenus autonomes comprennent la perte exceptionnelle d’Hydro-Québec de 1 876 M$ découlant de la fermeture de la centrale nucléaire de Gentilly-2 en 2012-2013.</v>
          </cell>
        </row>
        <row r="43">
          <cell r="D43">
            <v>208</v>
          </cell>
          <cell r="E43" t="str">
            <v>Le Fonds des générations a commencé ses activités le 1er janvier 2007 en vertu de la Loi sur la réduction de la dette et instituant le Fonds des générations (RLRQ, chapitre R-2.2.0.1).</v>
          </cell>
        </row>
        <row r="44">
          <cell r="D44">
            <v>209</v>
          </cell>
          <cell r="E44" t="str">
            <v>Le versement de 131 M$ en 2015-2016 provient du surplus cumulé de la Commission des normes du travail.</v>
          </cell>
        </row>
        <row r="45">
          <cell r="D45">
            <v>210</v>
          </cell>
          <cell r="E45" t="str">
            <v>Le versement de 300 M$ en 2013-2014 provient du Fonds d’information sur le territoire.</v>
          </cell>
        </row>
        <row r="46">
          <cell r="D46">
            <v>211</v>
          </cell>
          <cell r="E46" t="str">
            <v>Le versement de 132 M$ en 2008-2009 a été effectué à même la réserve de stabilisation et découle de la vente d’actifs de la Société immobilière du Québec.</v>
          </cell>
        </row>
        <row r="47">
          <cell r="D47">
            <v>212</v>
          </cell>
          <cell r="E47" t="str">
            <v>Le versement de 200 M$ en 2007-2008 a été effectué à même les sommes affectées à la réserve de stabilisation en 2006-2007.</v>
          </cell>
        </row>
        <row r="48">
          <cell r="D48">
            <v>213</v>
          </cell>
          <cell r="E48" t="str">
            <v>Les revenus de 500 M$ en 2006-2007 proviennent de la vente de la participation d’Hydro-Québec dans Transelec Chile.</v>
          </cell>
        </row>
        <row r="49">
          <cell r="D49">
            <v>214</v>
          </cell>
          <cell r="E49" t="str">
            <v>L’impact du changement d’application de la norme comptable sur les paiements de transfert avant les ajustements de consolidation ne peut être établi au prix d’un effort raisonnable pour les années antérieures à 2019-2020. Ainsi, pour ces années antérieures, les données présentées par secteur intègrent uniquement l'impact consolidé de ce changement.</v>
          </cell>
        </row>
        <row r="50">
          <cell r="D50">
            <v>215</v>
          </cell>
          <cell r="E50" t="str">
            <v>L’impact du changement d’application de la norme comptable sur les paiements de transfert est considéré à partir de 2011-2012. Cependant, l’incidence sur les données avant les ajustements de consolidation ne peut être établie au prix d’un effort raisonnable pour les années 2011-2012 à 2018-2019. Ainsi, ces années intègrent uniquement l'impact consolidé de ce changement.</v>
          </cell>
        </row>
        <row r="51">
          <cell r="D51">
            <v>216</v>
          </cell>
          <cell r="E51" t="str">
            <v>Les revenus des organismes autres que budgétaires, du réseau de la santé et des services sociaux, du réseau de l’éducation et des collèges d’enseignement général et professionnel tiennent compte d’une compensation financière inhérente à des dépenses antérieures à 2022-2023 relatives aux obligations liées à la mise hors service d’immobilisations. Par conséquent, les dépenses du fonds général et les ajustements de consolidation tiennent également compte de ce montant.</v>
          </cell>
        </row>
        <row r="52">
          <cell r="D52">
            <v>217</v>
          </cell>
          <cell r="E52" t="str">
            <v>Les dépenses de programmes du fonds général tiennent compte d’une compensation financière octroyée à des organismes autres que budgétaires, au réseau de la santé et des services sociaux, au réseau de l’éducation et aux collèges d’enseignement général et professionnel inhérente à des dépenses antérieures à 2022-2023 relatives aux obligations liées à la mise hors service d’immobilisations.</v>
          </cell>
        </row>
        <row r="53">
          <cell r="D53">
            <v>218</v>
          </cell>
          <cell r="E53" t="str">
            <v>Les revenus de transfert du gouvernement du Québec tiennent compte d’un montant pour financer les excédents des dépenses et des investissements de 2020-2021 relatifs au changement d’application de la norme comptable sur les paiements de transfert.</v>
          </cell>
        </row>
        <row r="54">
          <cell r="D54">
            <v>219</v>
          </cell>
          <cell r="E54" t="str">
            <v>Les revenus de transfert du gouvernement du Québec tiennent compte d’une compensation financière inhérente à des dépenses antérieures à 2022-2023 relatives aux obligations liées à la mise hors service d’immobilisations.</v>
          </cell>
        </row>
        <row r="55">
          <cell r="D55">
            <v>220</v>
          </cell>
          <cell r="E55" t="str">
            <v>Les transferts du gouvernement du Québec et les dépenses de portefeuilles compris dans les ajustements de consolidation tiennent compte de l’élimination des opérations réciproques entre le fonds général et les autres secteurs concernés par les compensations financières inhérentes à des dépenses antérieures à 2022-2023 relatives aux obligations liées à la mise hors service d’immobilisations.</v>
          </cell>
        </row>
        <row r="56">
          <cell r="D56">
            <v>221</v>
          </cell>
          <cell r="E56" t="str">
            <v>Les revenus des fonds spéciaux tiennent compte d’un montant pour financer les excédents des dépenses et des investissements de 2020-2021 relatifs au changement d’application de la norme comptable sur les paiements de transfert. Par conséquent, les dépenses du fonds général et les ajustements de consolidation tiennent également compte de ce montant.</v>
          </cell>
        </row>
        <row r="57">
          <cell r="D57">
            <v>222</v>
          </cell>
          <cell r="E57" t="str">
            <v>Les dépenses de programmes du fonds général tiennent compte d’un montant pour financer les excédents des dépenses et des investissements des fonds spéciaux de 2020-2021 relatifs au changement d’application de la norme comptable sur les paiements de transfert.</v>
          </cell>
        </row>
        <row r="58">
          <cell r="D58">
            <v>223</v>
          </cell>
          <cell r="E58" t="str">
            <v>Les transferts du gouvernement du Québec et les dépenses de portefeuilles compris dans les ajustements de consolidation tiennent compte de l’élimination des opérations réciproques entre le fonds général et les fonds spéciaux concernant le montant pour financer les excédents des dépenses et des investissements de 2020-2021 relatifs au changement d’application de la norme comptable sur les paiements de transfert.</v>
          </cell>
        </row>
        <row r="59">
          <cell r="D59">
            <v>301</v>
          </cell>
          <cell r="E59" t="str">
            <v>Un montant négatif représente un besoin de financement, alors qu’un montant positif indique une source de financement.</v>
          </cell>
        </row>
        <row r="60">
          <cell r="D60">
            <v>302</v>
          </cell>
          <cell r="E60" t="str">
            <v>Un montant négatif représente un besoin de financement, alors qu’un montant positif indique une source de financement. Pour la variation de la trésorerie et des équivalents de trésorerie, un montant négatif indique une augmentation et un montant positif, une réduction.</v>
          </cell>
        </row>
        <row r="61">
          <cell r="D61">
            <v>303</v>
          </cell>
          <cell r="E61" t="str">
            <v>À compter de 2011-2012, le surplus (déficit) lié aux activités inclut l’impact du changement d’application de la norme comptable sur les paiements de transfert.</v>
          </cell>
        </row>
        <row r="62">
          <cell r="D62">
            <v>305</v>
          </cell>
          <cell r="E62" t="str">
            <v>Ces montants excluent les investissements réalisés en mode partenariat public-privé, qui n’ont pas d’incidence sur les besoins financiers nets parce qu’ils sont réalisés et financés par des partenaires du secteur privé.</v>
          </cell>
        </row>
        <row r="63">
          <cell r="D63">
            <v>306</v>
          </cell>
          <cell r="E63" t="str">
            <v>De 2006-2007 à 2008-2009, les investissements nets des organismes des réseaux de la santé et des services sociaux, de l’éducation et de l’enseignement supérieur étaient établis sur la base de la méthode modifiée de comptabilisation à la valeur de consolidation.</v>
          </cell>
        </row>
        <row r="64">
          <cell r="D64">
            <v>307</v>
          </cell>
          <cell r="E64" t="str">
            <v>À partir de 2009-2010, avec la consolidation ligne par ligne des organismes des réseaux, les placements, prêts et avances, les immobilisations et les autres comptes des organismes des réseaux sont pris en compte dans les besoins financiers nets.</v>
          </cell>
        </row>
        <row r="65">
          <cell r="D65">
            <v>308</v>
          </cell>
          <cell r="E65" t="str">
            <v>Le coût des prestations acquises correspond à la valeur actuarielle des prestations acquises au cours de l’année financière, établie selon la méthode actuarielle de répartition des prestations au prorata des années de service.</v>
          </cell>
        </row>
        <row r="66">
          <cell r="D66">
            <v>309</v>
          </cell>
          <cell r="E66" t="str">
            <v>Ces fonds sont destinés à payer les prestations de retraite des employés des secteurs public et parapublic, les congés de maladie accumulés et les rentes de survivants d’employés de l’État. Ce montant inclut également les cotisations déposées par les participants et certains employeurs, nettes des prestations versées, ainsi que les remboursements aux déposants. À compter de 2020-2021, les retraits, composés des remboursements aux déposants et des prestations versées, sont supérieurs aux dépôts et cotisations versées au Fonds d’amortissement des régimes de retraite (FARR) et aux fonds particuliers.</v>
          </cell>
        </row>
        <row r="67">
          <cell r="D67">
            <v>310</v>
          </cell>
          <cell r="E67" t="str">
            <v>À compter de 2022-2023, les opérations non budgétaires tiennent compte de l'application prospective des modifications comptables portant sur le traitement des instruments financiers.</v>
          </cell>
        </row>
        <row r="68">
          <cell r="D68">
            <v>401</v>
          </cell>
          <cell r="E68" t="str">
            <v>Il s’agit du passif des régimes de retraite et des autres avantages sociaux futurs et de l’actif des autres avantages sociaux futurs.</v>
          </cell>
        </row>
        <row r="69">
          <cell r="D69">
            <v>402</v>
          </cell>
          <cell r="E69" t="str">
            <v>Ces montants excluent les emprunts réalisés par anticipation.</v>
          </cell>
        </row>
        <row r="70">
          <cell r="D70">
            <v>403</v>
          </cell>
          <cell r="E70" t="str">
            <v>Afin que la comparaison des données historiques soit facilitée et en raison de l’importance des montants en cause, deux données sont présentées pour 2008-2009. La première résulte de la consolidation selon la méthode modifiée de comptabilisation à la valeur de consolidation des organismes des réseaux, et la seconde, de la consolidation selon la méthode de consolidation ligne par ligne. Cette dernière méthode est celle qui est utilisée à partir de l’exercice 2009-2010.</v>
          </cell>
        </row>
        <row r="71">
          <cell r="D71">
            <v>405</v>
          </cell>
          <cell r="E71" t="str">
            <v>Les données de 2004-2005 à 2005-2006 ont été redressées pour tenir compte des effets de la réforme comptable de 2006-2007.</v>
          </cell>
        </row>
        <row r="72">
          <cell r="D72">
            <v>410</v>
          </cell>
          <cell r="E72" t="str">
            <v>La hausse observée en 2005-2006 est principalement attribuable à la mise en place de la comptabilité d’exercice dans les transferts fédéraux.</v>
          </cell>
        </row>
        <row r="73">
          <cell r="D73">
            <v>501</v>
          </cell>
          <cell r="E73" t="str">
            <v>Les données présentées sont des prévisions pour 2023-2024 à 2025-2026, des données réelles pour 2022-2023 ainsi que des données ajustées pour 2021-2022 et les années précédentes.</v>
          </cell>
        </row>
        <row r="74">
          <cell r="D74">
            <v>502</v>
          </cell>
          <cell r="E74" t="str">
            <v>Ces montants excluent les revenus provenant des entreprises du gouvernement.</v>
          </cell>
        </row>
        <row r="75">
          <cell r="D75">
            <v>503</v>
          </cell>
          <cell r="E75" t="str">
            <v>Les ajustements de consolidation, qui résultent principalement de l’élimination des transactions réciproques entre les entités de différents portefeuilles, sont répartis entre chaque portefeuille.</v>
          </cell>
        </row>
        <row r="76">
          <cell r="D76">
            <v>504</v>
          </cell>
          <cell r="E76" t="str">
            <v>Les statistiques sur le PIB sont présentées en années civiles. Ainsi, le PIB de l’année 2022-2023 représente le PIB pour la période de janvier 2022 à décembre 2022.</v>
          </cell>
        </row>
      </sheetData>
      <sheetData sheetId="2"/>
      <sheetData sheetId="3"/>
      <sheetData sheetId="4"/>
      <sheetData sheetId="5"/>
      <sheetData sheetId="6">
        <row r="13">
          <cell r="E13">
            <v>115507</v>
          </cell>
        </row>
      </sheetData>
      <sheetData sheetId="7">
        <row r="12">
          <cell r="D12">
            <v>42251</v>
          </cell>
        </row>
      </sheetData>
      <sheetData sheetId="8">
        <row r="12">
          <cell r="D12">
            <v>22911</v>
          </cell>
        </row>
      </sheetData>
      <sheetData sheetId="9">
        <row r="12">
          <cell r="D12">
            <v>1507</v>
          </cell>
        </row>
      </sheetData>
      <sheetData sheetId="10">
        <row r="12">
          <cell r="D12">
            <v>3665</v>
          </cell>
        </row>
      </sheetData>
      <sheetData sheetId="11">
        <row r="12">
          <cell r="E12">
            <v>13666</v>
          </cell>
        </row>
      </sheetData>
      <sheetData sheetId="12">
        <row r="12">
          <cell r="D12">
            <v>-59328</v>
          </cell>
        </row>
      </sheetData>
      <sheetData sheetId="13">
        <row r="12">
          <cell r="D12">
            <v>-9834</v>
          </cell>
        </row>
      </sheetData>
      <sheetData sheetId="14"/>
      <sheetData sheetId="15">
        <row r="10">
          <cell r="E10">
            <v>78150</v>
          </cell>
        </row>
      </sheetData>
      <sheetData sheetId="16">
        <row r="9">
          <cell r="E9">
            <v>83384</v>
          </cell>
        </row>
      </sheetData>
      <sheetData sheetId="17">
        <row r="9">
          <cell r="D9">
            <v>11982</v>
          </cell>
        </row>
      </sheetData>
      <sheetData sheetId="18">
        <row r="12">
          <cell r="E12">
            <v>765</v>
          </cell>
        </row>
      </sheetData>
      <sheetData sheetId="19">
        <row r="9">
          <cell r="B9">
            <v>168</v>
          </cell>
        </row>
      </sheetData>
      <sheetData sheetId="20">
        <row r="9">
          <cell r="D9">
            <v>7182</v>
          </cell>
        </row>
      </sheetData>
      <sheetData sheetId="21">
        <row r="9">
          <cell r="D9">
            <v>3289</v>
          </cell>
        </row>
      </sheetData>
      <sheetData sheetId="22">
        <row r="9">
          <cell r="D9">
            <v>2327</v>
          </cell>
        </row>
      </sheetData>
      <sheetData sheetId="23">
        <row r="9">
          <cell r="D9">
            <v>323</v>
          </cell>
        </row>
      </sheetData>
      <sheetData sheetId="24">
        <row r="9">
          <cell r="D9">
            <v>613</v>
          </cell>
        </row>
      </sheetData>
      <sheetData sheetId="25">
        <row r="10">
          <cell r="D10">
            <v>13461</v>
          </cell>
        </row>
      </sheetData>
      <sheetData sheetId="26"/>
      <sheetData sheetId="27">
        <row r="13">
          <cell r="E13">
            <v>-3090</v>
          </cell>
        </row>
      </sheetData>
      <sheetData sheetId="28">
        <row r="12">
          <cell r="E12">
            <v>-9</v>
          </cell>
        </row>
      </sheetData>
      <sheetData sheetId="29">
        <row r="9">
          <cell r="E9">
            <v>-3807</v>
          </cell>
        </row>
      </sheetData>
      <sheetData sheetId="30"/>
      <sheetData sheetId="31">
        <row r="13">
          <cell r="D13">
            <v>238224</v>
          </cell>
        </row>
      </sheetData>
      <sheetData sheetId="32">
        <row r="11">
          <cell r="D11">
            <v>208341</v>
          </cell>
        </row>
      </sheetData>
      <sheetData sheetId="33">
        <row r="11">
          <cell r="D11">
            <v>114508</v>
          </cell>
        </row>
      </sheetData>
      <sheetData sheetId="34"/>
      <sheetData sheetId="35">
        <row r="12">
          <cell r="D12">
            <v>144299</v>
          </cell>
        </row>
      </sheetData>
      <sheetData sheetId="36">
        <row r="12">
          <cell r="E12">
            <v>108942</v>
          </cell>
        </row>
      </sheetData>
      <sheetData sheetId="37">
        <row r="12">
          <cell r="D12">
            <v>-137309</v>
          </cell>
        </row>
      </sheetData>
      <sheetData sheetId="38">
        <row r="12">
          <cell r="D12">
            <v>-59412</v>
          </cell>
        </row>
      </sheetData>
      <sheetData sheetId="39">
        <row r="12">
          <cell r="D12">
            <v>552737</v>
          </cell>
        </row>
      </sheetData>
      <sheetData sheetId="40"/>
    </sheetDataSet>
  </externalBook>
</externalLink>
</file>

<file path=xl/persons/person.xml><?xml version="1.0" encoding="utf-8"?>
<personList xmlns="http://schemas.microsoft.com/office/spreadsheetml/2018/threadedcomments" xmlns:x="http://schemas.openxmlformats.org/spreadsheetml/2006/main">
  <person displayName="Roussy, Ariane" id="{9DAD3D6D-FAC6-40BB-82BC-6ECA73D2BD41}" userId="S::Ariane.Roussy@finances.gouv.qc.ca::beb79383-250c-457c-86ab-40d0d2f0ea1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8" dT="2024-02-06T23:59:33.99" personId="{9DAD3D6D-FAC6-40BB-82BC-6ECA73D2BD41}" id="{5BA773C8-C429-4B6F-8C25-633B37A33B06}">
    <text>Avant 2016-2017, validation avec tab1</text>
  </threadedComment>
  <threadedComment ref="S60" dT="2024-02-07T00:06:12.13" personId="{9DAD3D6D-FAC6-40BB-82BC-6ECA73D2BD41}" id="{6B5C3964-DB1A-453B-A4CD-932FBDF05245}">
    <text>Doit s'annuler en ajustement conso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6.bin"/><Relationship Id="rId4" Type="http://schemas.microsoft.com/office/2017/10/relationships/threadedComment" Target="../threadedComments/threadedComment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1"/>
    <pageSetUpPr fitToPage="1"/>
  </sheetPr>
  <dimension ref="B3:I57"/>
  <sheetViews>
    <sheetView showGridLines="0" tabSelected="1" zoomScaleNormal="100" workbookViewId="0"/>
  </sheetViews>
  <sheetFormatPr baseColWidth="10" defaultColWidth="48.54296875" defaultRowHeight="15" customHeight="1"/>
  <cols>
    <col min="1" max="1" width="5.54296875" style="11" customWidth="1"/>
    <col min="2" max="2" width="4.54296875" style="11" customWidth="1"/>
    <col min="3" max="3" width="107.26953125" style="11" customWidth="1"/>
    <col min="4" max="4" width="6" style="11" customWidth="1"/>
    <col min="5" max="5" width="6" style="12" customWidth="1"/>
    <col min="6" max="6" width="48.54296875" style="11"/>
    <col min="7" max="7" width="48.54296875" style="13"/>
    <col min="8" max="8" width="48.54296875" style="11"/>
    <col min="9" max="9" width="48.54296875" style="14"/>
    <col min="10" max="16384" width="48.54296875" style="11"/>
  </cols>
  <sheetData>
    <row r="3" spans="2:4" ht="30" customHeight="1">
      <c r="B3" s="417" t="s">
        <v>0</v>
      </c>
      <c r="C3" s="417"/>
      <c r="D3" s="417"/>
    </row>
    <row r="4" spans="2:4" ht="60.5" customHeight="1">
      <c r="B4" s="418" t="s">
        <v>408</v>
      </c>
      <c r="C4" s="419"/>
      <c r="D4" s="419"/>
    </row>
    <row r="5" spans="2:4" ht="12.75" customHeight="1"/>
    <row r="7" spans="2:4" ht="21" customHeight="1">
      <c r="B7" s="421" t="s">
        <v>331</v>
      </c>
      <c r="C7" s="421"/>
      <c r="D7" s="421"/>
    </row>
    <row r="8" spans="2:4" ht="15" customHeight="1">
      <c r="B8" s="168"/>
      <c r="C8" s="168"/>
    </row>
    <row r="9" spans="2:4" ht="21" customHeight="1">
      <c r="B9" s="421" t="s">
        <v>332</v>
      </c>
      <c r="C9" s="421"/>
      <c r="D9" s="421"/>
    </row>
    <row r="11" spans="2:4" ht="21" customHeight="1">
      <c r="B11" s="262" t="s">
        <v>348</v>
      </c>
      <c r="C11" s="262"/>
      <c r="D11" s="262"/>
    </row>
    <row r="12" spans="2:4" ht="15" customHeight="1">
      <c r="C12" s="226" t="s">
        <v>2</v>
      </c>
      <c r="D12" s="16">
        <v>1</v>
      </c>
    </row>
    <row r="13" spans="2:4" ht="15" customHeight="1">
      <c r="C13" s="226" t="s">
        <v>3</v>
      </c>
      <c r="D13" s="16">
        <v>2</v>
      </c>
    </row>
    <row r="14" spans="2:4" ht="15" customHeight="1">
      <c r="C14" s="226" t="s">
        <v>4</v>
      </c>
      <c r="D14" s="16">
        <v>3</v>
      </c>
    </row>
    <row r="15" spans="2:4" ht="15" customHeight="1">
      <c r="C15" s="226" t="s">
        <v>341</v>
      </c>
      <c r="D15" s="16">
        <v>4</v>
      </c>
    </row>
    <row r="16" spans="2:4" ht="15" customHeight="1">
      <c r="C16" s="226" t="s">
        <v>5</v>
      </c>
      <c r="D16" s="16">
        <v>5</v>
      </c>
    </row>
    <row r="17" spans="2:4" ht="15" customHeight="1">
      <c r="C17" s="226" t="s">
        <v>6</v>
      </c>
      <c r="D17" s="16">
        <v>6</v>
      </c>
    </row>
    <row r="18" spans="2:4" ht="15" customHeight="1">
      <c r="C18" s="226" t="s">
        <v>247</v>
      </c>
      <c r="D18" s="16">
        <v>7</v>
      </c>
    </row>
    <row r="19" spans="2:4" ht="15" customHeight="1">
      <c r="C19" s="226" t="s">
        <v>7</v>
      </c>
      <c r="D19" s="16">
        <v>8</v>
      </c>
    </row>
    <row r="20" spans="2:4" ht="15" customHeight="1">
      <c r="B20" s="184"/>
      <c r="C20" s="185"/>
      <c r="D20" s="16"/>
    </row>
    <row r="21" spans="2:4" ht="47" customHeight="1">
      <c r="B21" s="420" t="s">
        <v>349</v>
      </c>
      <c r="C21" s="420"/>
      <c r="D21" s="420"/>
    </row>
    <row r="22" spans="2:4" ht="15" customHeight="1">
      <c r="C22" s="226" t="s">
        <v>8</v>
      </c>
      <c r="D22" s="16">
        <v>9</v>
      </c>
    </row>
    <row r="23" spans="2:4" ht="15" customHeight="1">
      <c r="C23" s="226" t="s">
        <v>9</v>
      </c>
      <c r="D23" s="16">
        <v>10</v>
      </c>
    </row>
    <row r="24" spans="2:4" ht="15" customHeight="1">
      <c r="C24" s="226" t="s">
        <v>10</v>
      </c>
      <c r="D24" s="16">
        <v>11</v>
      </c>
    </row>
    <row r="25" spans="2:4" ht="15" customHeight="1">
      <c r="C25" s="226" t="s">
        <v>11</v>
      </c>
      <c r="D25" s="16">
        <v>12</v>
      </c>
    </row>
    <row r="26" spans="2:4" ht="15" customHeight="1">
      <c r="C26" s="226" t="s">
        <v>12</v>
      </c>
      <c r="D26" s="16">
        <v>13</v>
      </c>
    </row>
    <row r="27" spans="2:4" ht="15" customHeight="1">
      <c r="C27" s="227" t="s">
        <v>13</v>
      </c>
      <c r="D27"/>
    </row>
    <row r="28" spans="2:4" ht="15" customHeight="1">
      <c r="C28" s="15" t="s">
        <v>410</v>
      </c>
      <c r="D28" s="16">
        <v>14</v>
      </c>
    </row>
    <row r="29" spans="2:4" ht="15" customHeight="1">
      <c r="C29" s="15" t="s">
        <v>78</v>
      </c>
      <c r="D29" s="16">
        <v>15</v>
      </c>
    </row>
    <row r="30" spans="2:4" ht="15" customHeight="1">
      <c r="C30" s="226" t="s">
        <v>394</v>
      </c>
      <c r="D30" s="16">
        <v>16</v>
      </c>
    </row>
    <row r="31" spans="2:4" ht="15" customHeight="1">
      <c r="C31" s="226" t="s">
        <v>268</v>
      </c>
      <c r="D31" s="16">
        <v>17</v>
      </c>
    </row>
    <row r="32" spans="2:4" ht="15" customHeight="1">
      <c r="C32" s="227" t="s">
        <v>269</v>
      </c>
      <c r="D32" s="16"/>
    </row>
    <row r="33" spans="2:4" ht="15" customHeight="1">
      <c r="C33" s="15" t="s">
        <v>256</v>
      </c>
      <c r="D33" s="16">
        <v>18</v>
      </c>
    </row>
    <row r="34" spans="2:4" ht="15" customHeight="1">
      <c r="C34" s="15" t="s">
        <v>257</v>
      </c>
      <c r="D34" s="16">
        <v>19</v>
      </c>
    </row>
    <row r="35" spans="2:4" ht="15" customHeight="1">
      <c r="C35" s="226" t="s">
        <v>14</v>
      </c>
      <c r="D35" s="16">
        <v>20</v>
      </c>
    </row>
    <row r="36" spans="2:4" ht="15" customHeight="1">
      <c r="C36" s="17"/>
      <c r="D36" s="18"/>
    </row>
    <row r="37" spans="2:4" ht="21" customHeight="1">
      <c r="B37" s="416" t="s">
        <v>350</v>
      </c>
      <c r="C37" s="416"/>
      <c r="D37" s="416"/>
    </row>
    <row r="38" spans="2:4" ht="15" customHeight="1">
      <c r="C38" s="226" t="s">
        <v>16</v>
      </c>
      <c r="D38" s="16">
        <v>21</v>
      </c>
    </row>
    <row r="39" spans="2:4" ht="15" customHeight="1">
      <c r="C39" s="228" t="s">
        <v>17</v>
      </c>
      <c r="D39" s="16"/>
    </row>
    <row r="40" spans="2:4" ht="15" customHeight="1">
      <c r="C40" s="15" t="s">
        <v>18</v>
      </c>
      <c r="D40" s="16">
        <v>22</v>
      </c>
    </row>
    <row r="41" spans="2:4" ht="15" customHeight="1">
      <c r="C41" s="15" t="s">
        <v>19</v>
      </c>
      <c r="D41" s="16">
        <v>23</v>
      </c>
    </row>
    <row r="42" spans="2:4" ht="15" customHeight="1">
      <c r="C42" s="20"/>
      <c r="D42" s="21"/>
    </row>
    <row r="43" spans="2:4" ht="21" customHeight="1">
      <c r="B43" s="416" t="s">
        <v>351</v>
      </c>
      <c r="C43" s="416"/>
      <c r="D43" s="416"/>
    </row>
    <row r="44" spans="2:4" ht="15" customHeight="1">
      <c r="C44" s="226" t="s">
        <v>448</v>
      </c>
      <c r="D44" s="16">
        <v>24</v>
      </c>
    </row>
    <row r="45" spans="2:4" ht="15" customHeight="1">
      <c r="C45" s="226" t="s">
        <v>21</v>
      </c>
      <c r="D45" s="16">
        <v>25</v>
      </c>
    </row>
    <row r="46" spans="2:4" ht="15" customHeight="1">
      <c r="C46" s="226" t="s">
        <v>22</v>
      </c>
      <c r="D46" s="16">
        <v>26</v>
      </c>
    </row>
    <row r="47" spans="2:4" ht="15" customHeight="1">
      <c r="C47" s="15"/>
      <c r="D47" s="16"/>
    </row>
    <row r="48" spans="2:4" ht="21" customHeight="1">
      <c r="B48" s="262" t="s">
        <v>352</v>
      </c>
      <c r="C48" s="262"/>
      <c r="D48" s="262"/>
    </row>
    <row r="49" spans="2:4" ht="15" customHeight="1">
      <c r="B49" s="262"/>
      <c r="C49" s="226" t="s">
        <v>333</v>
      </c>
      <c r="D49" s="21" t="s">
        <v>334</v>
      </c>
    </row>
    <row r="50" spans="2:4" ht="15" customHeight="1">
      <c r="C50" s="226" t="s">
        <v>172</v>
      </c>
      <c r="D50" s="16">
        <v>27</v>
      </c>
    </row>
    <row r="51" spans="2:4" ht="15" customHeight="1">
      <c r="C51" s="226" t="s">
        <v>173</v>
      </c>
      <c r="D51" s="16">
        <v>28</v>
      </c>
    </row>
    <row r="52" spans="2:4" ht="15" customHeight="1">
      <c r="C52" s="226" t="s">
        <v>174</v>
      </c>
      <c r="D52" s="16">
        <v>29</v>
      </c>
    </row>
    <row r="53" spans="2:4" ht="15" customHeight="1">
      <c r="C53" s="226" t="s">
        <v>175</v>
      </c>
      <c r="D53" s="16">
        <v>30</v>
      </c>
    </row>
    <row r="54" spans="2:4" ht="15" customHeight="1">
      <c r="C54" s="226" t="s">
        <v>364</v>
      </c>
      <c r="D54" s="16">
        <v>31</v>
      </c>
    </row>
    <row r="55" spans="2:4" ht="47.5" customHeight="1">
      <c r="C55" s="273" t="s">
        <v>383</v>
      </c>
      <c r="D55" s="14"/>
    </row>
    <row r="56" spans="2:4" ht="15" customHeight="1">
      <c r="C56" s="22"/>
      <c r="D56" s="14"/>
    </row>
    <row r="57" spans="2:4" ht="15" customHeight="1">
      <c r="C57" s="403"/>
      <c r="D57" s="404" t="s">
        <v>450</v>
      </c>
    </row>
  </sheetData>
  <mergeCells count="7">
    <mergeCell ref="B37:D37"/>
    <mergeCell ref="B43:D43"/>
    <mergeCell ref="B3:D3"/>
    <mergeCell ref="B4:D4"/>
    <mergeCell ref="B21:D21"/>
    <mergeCell ref="B9:D9"/>
    <mergeCell ref="B7:D7"/>
  </mergeCells>
  <hyperlinks>
    <hyperlink ref="C12:D12" location="F.1!A1" display="Sommaire des résultats" xr:uid="{00000000-0004-0000-0000-000000000000}"/>
    <hyperlink ref="C13:D13" location="F.2!A1" display="Revenus autonomes" xr:uid="{00000000-0004-0000-0000-000001000000}"/>
    <hyperlink ref="C14:D14" location="F.3!A1" display="Taxes à la consommation" xr:uid="{00000000-0004-0000-0000-000002000000}"/>
    <hyperlink ref="C16:D16" location="F.4!A1" display="Entreprises du gouvernement" xr:uid="{00000000-0004-0000-0000-000003000000}"/>
    <hyperlink ref="C17:D17" location="F.5!A1" display="Transferts fédéraux" xr:uid="{00000000-0004-0000-0000-000004000000}"/>
    <hyperlink ref="C19:D19" location="F.7!A1" display="Service de la dette" xr:uid="{00000000-0004-0000-0000-000006000000}"/>
    <hyperlink ref="C22:D22" location="F.8!A1" display="Sommaire des résultats" xr:uid="{00000000-0004-0000-0000-000007000000}"/>
    <hyperlink ref="C23:D23" location="F.9!A1" display="Fonds général" xr:uid="{00000000-0004-0000-0000-000008000000}"/>
    <hyperlink ref="C24:D24" location="F.10!A1" display="Fonds spéciaux" xr:uid="{00000000-0004-0000-0000-000009000000}"/>
    <hyperlink ref="C25:D25" location="F.11!A1" display="Fonds des générations" xr:uid="{00000000-0004-0000-0000-00000A000000}"/>
    <hyperlink ref="C26:D26" location="F.12!A1" display="Comptes à fin déterminée" xr:uid="{00000000-0004-0000-0000-00000B000000}"/>
    <hyperlink ref="C30:D30" location="F.14!A1" display="Réseaux de la santé et des services sociaux et de l’éducation" xr:uid="{00000000-0004-0000-0000-00000D000000}"/>
    <hyperlink ref="C35:D35" location="F.15!A1" display="Dépenses financées par le régime fiscal et ajustements de consolidation" xr:uid="{00000000-0004-0000-0000-00000E000000}"/>
    <hyperlink ref="C44:D44" location="F.17!A1" display="Dette du gouvernement du Québec" xr:uid="{00000000-0004-0000-0000-00000F000000}"/>
    <hyperlink ref="C45:D45" location="F.18!A1" display="Dette nette du gouvernement du Québec" xr:uid="{00000000-0004-0000-0000-000010000000}"/>
    <hyperlink ref="C46:D46" location="F.19!A1" display="Dette représentant les déficits cumulés" xr:uid="{00000000-0004-0000-0000-000011000000}"/>
    <hyperlink ref="C50:D50" location="F.20!A1" display="Sommaire des résultats consolidés" xr:uid="{00000000-0004-0000-0000-000012000000}"/>
    <hyperlink ref="C51:D51" location="F.21!A1" display="Revenus consolidés" xr:uid="{00000000-0004-0000-0000-000013000000}"/>
    <hyperlink ref="C52:D52" location="F.22!A1" display="Dépenses consolidées" xr:uid="{00000000-0004-0000-0000-000014000000}"/>
    <hyperlink ref="C53:D53" location="F.23!A1" display="Dépenses de missions" xr:uid="{00000000-0004-0000-0000-000015000000}"/>
    <hyperlink ref="C50" location="'27'!A1" display="Sommaire des résultats consolidés pour l’analyse historique" xr:uid="{00000000-0004-0000-0000-000016000000}"/>
    <hyperlink ref="C38:D38" location="F.16!A1" display="Besoins financiers nets" xr:uid="{00000000-0004-0000-0000-000017000000}"/>
    <hyperlink ref="C40:D40" location="enc.1!A1" display="Opérations non budgétaires" xr:uid="{00000000-0004-0000-0000-000018000000}"/>
    <hyperlink ref="C41:D41" location="enc.2!A1" display="Opérations de financement" xr:uid="{00000000-0004-0000-0000-000019000000}"/>
    <hyperlink ref="D53" location="'30'!A1" display="'30'!A1" xr:uid="{00000000-0004-0000-0000-00001A000000}"/>
    <hyperlink ref="D52" location="'29'!A1" display="'29'!A1" xr:uid="{00000000-0004-0000-0000-00001B000000}"/>
    <hyperlink ref="D51" location="'28'!A1" display="'28'!A1" xr:uid="{00000000-0004-0000-0000-00001C000000}"/>
    <hyperlink ref="D44" location="'24'!A1" display="'24'!A1" xr:uid="{00000000-0004-0000-0000-00001D000000}"/>
    <hyperlink ref="D45" location="'25'!A1" display="'25'!A1" xr:uid="{00000000-0004-0000-0000-00001E000000}"/>
    <hyperlink ref="D46" location="'26'!A1" display="'26'!A1" xr:uid="{00000000-0004-0000-0000-00001F000000}"/>
    <hyperlink ref="D50" location="'27'!A1" display="'27'!A1" xr:uid="{00000000-0004-0000-0000-000020000000}"/>
    <hyperlink ref="C44" location="'24'!A1" display="Dette du gouvernement du Québec" xr:uid="{00000000-0004-0000-0000-000021000000}"/>
    <hyperlink ref="C45" location="'25'!A1" display="Dette nette du gouvernement du Québec" xr:uid="{00000000-0004-0000-0000-000022000000}"/>
    <hyperlink ref="C46" location="'26'!A1" display="Dette représentant les déficits cumulés" xr:uid="{00000000-0004-0000-0000-000023000000}"/>
    <hyperlink ref="C51" location="'28'!A1" display="Revenus consolidés pour l’analyse historique" xr:uid="{00000000-0004-0000-0000-000024000000}"/>
    <hyperlink ref="C52" location="'29'!A1" display="Dépenses consolidées pour l’analyse historique" xr:uid="{00000000-0004-0000-0000-000025000000}"/>
    <hyperlink ref="C53" location="'30'!A1" display="Dépenses par portefeuille pour l’analyse historique" xr:uid="{00000000-0004-0000-0000-000026000000}"/>
    <hyperlink ref="C12" location="'1'!A1" display="Sommaire des résultats" xr:uid="{00000000-0004-0000-0000-000027000000}"/>
    <hyperlink ref="C13" location="'2'!A1" display="Revenus autonomes" xr:uid="{00000000-0004-0000-0000-000028000000}"/>
    <hyperlink ref="D12" location="'1'!A1" display="'1'!A1" xr:uid="{00000000-0004-0000-0000-000029000000}"/>
    <hyperlink ref="D13" location="'2'!A1" display="'2'!A1" xr:uid="{00000000-0004-0000-0000-00002A000000}"/>
    <hyperlink ref="D14" location="'3'!A1" display="'3'!A1" xr:uid="{00000000-0004-0000-0000-00002B000000}"/>
    <hyperlink ref="D16" location="'5'!A1" display="'5'!A1" xr:uid="{00000000-0004-0000-0000-00002C000000}"/>
    <hyperlink ref="D17" location="'6'!A1" display="'6'!A1" xr:uid="{00000000-0004-0000-0000-00002D000000}"/>
    <hyperlink ref="D19" location="'8'!A1" display="'8'!A1" xr:uid="{00000000-0004-0000-0000-00002F000000}"/>
    <hyperlink ref="D22" location="'9'!A1" display="'9'!A1" xr:uid="{00000000-0004-0000-0000-000030000000}"/>
    <hyperlink ref="D23" location="'10'!A1" display="'10'!A1" xr:uid="{00000000-0004-0000-0000-000031000000}"/>
    <hyperlink ref="D24" location="'11'!A1" display="'11'!A1" xr:uid="{00000000-0004-0000-0000-000032000000}"/>
    <hyperlink ref="D25" location="'12'!A1" display="'12'!A1" xr:uid="{00000000-0004-0000-0000-000033000000}"/>
    <hyperlink ref="D26" location="'13'!A1" display="'13'!A1" xr:uid="{00000000-0004-0000-0000-000034000000}"/>
    <hyperlink ref="D28" location="'14'!A1" display="'14'!A1" xr:uid="{00000000-0004-0000-0000-000035000000}"/>
    <hyperlink ref="D30" location="'16'!A1" display="'16'!A1" xr:uid="{00000000-0004-0000-0000-000036000000}"/>
    <hyperlink ref="D35" location="'20'!A1" display="'20'!A1" xr:uid="{00000000-0004-0000-0000-000037000000}"/>
    <hyperlink ref="D38" location="'21'!A1" display="'21'!A1" xr:uid="{00000000-0004-0000-0000-000038000000}"/>
    <hyperlink ref="C14" location="'3'!A1" display="Taxes à la consommation" xr:uid="{00000000-0004-0000-0000-000039000000}"/>
    <hyperlink ref="C16" location="'5'!A1" display="Revenus provenant des entreprises du gouvernement" xr:uid="{00000000-0004-0000-0000-00003A000000}"/>
    <hyperlink ref="C17" location="'6'!A1" display="Transferts fédéraux" xr:uid="{00000000-0004-0000-0000-00003B000000}"/>
    <hyperlink ref="C19" location="'8'!A1" display="Service de la dette" xr:uid="{00000000-0004-0000-0000-00003D000000}"/>
    <hyperlink ref="C22" location="'9'!A1" display="Sommaire des résultats par secteur" xr:uid="{00000000-0004-0000-0000-00003E000000}"/>
    <hyperlink ref="C23" location="'10'!A1" display="Fonds général" xr:uid="{00000000-0004-0000-0000-00003F000000}"/>
    <hyperlink ref="C24" location="'11'!A1" display="Fonds spéciaux" xr:uid="{00000000-0004-0000-0000-000040000000}"/>
    <hyperlink ref="C25" location="'12'!A1" display="Fonds des générations" xr:uid="{00000000-0004-0000-0000-000041000000}"/>
    <hyperlink ref="C26" location="'13'!A1" display="Comptes à fin déterminée" xr:uid="{00000000-0004-0000-0000-000042000000}"/>
    <hyperlink ref="C30" location="'16'!A1" display="Établissements de santé et de services sociaux desservant une population nordique et autochtone" xr:uid="{00000000-0004-0000-0000-000044000000}"/>
    <hyperlink ref="C35" location="'20'!A1" display="Dépenses financées par le régime fiscal et ajustements de consolidation" xr:uid="{00000000-0004-0000-0000-000045000000}"/>
    <hyperlink ref="C38" location="'21'!A1" display="Besoins financiers nets" xr:uid="{00000000-0004-0000-0000-000046000000}"/>
    <hyperlink ref="D40" location="'22'!A1" display="'22'!A1" xr:uid="{00000000-0004-0000-0000-000047000000}"/>
    <hyperlink ref="D41" location="'23'!A1" display="'23'!A1" xr:uid="{00000000-0004-0000-0000-000048000000}"/>
    <hyperlink ref="C40" location="'22'!A1" display="Opérations non budgétaires" xr:uid="{00000000-0004-0000-0000-000049000000}"/>
    <hyperlink ref="C41" location="'23'!A1" display="Opérations de financement" xr:uid="{00000000-0004-0000-0000-00004A000000}"/>
    <hyperlink ref="C34" location="'19'!A1" display="Université du Québec et ses constituantes" xr:uid="{00000000-0004-0000-0000-00004B000000}"/>
    <hyperlink ref="D34" location="'19'!A1" display="'19'!A1" xr:uid="{00000000-0004-0000-0000-00004C000000}"/>
    <hyperlink ref="C54" location="'31'!A1" display="PIB nominal et surplus (déficit) comptable" xr:uid="{00000000-0004-0000-0000-000050000000}"/>
    <hyperlink ref="D54" location="'31'!A1" display="'31'!A1" xr:uid="{00000000-0004-0000-0000-000051000000}"/>
    <hyperlink ref="C31" location="'17'!A1" display="Organismes du réseau de l’éducation" xr:uid="{9871482A-03A6-4C7D-83F7-D262C689A60F}"/>
    <hyperlink ref="C15" location="'4'!A1" display="Droits et permis" xr:uid="{3EC396E5-75A6-4903-BAAC-5E5152257F6C}"/>
    <hyperlink ref="D15" location="'4'!A1" display="'4'!A1" xr:uid="{606D05B5-7703-4878-95CA-59A52483BDBD}"/>
    <hyperlink ref="D31" location="'17'!A1" display="'17'!A1" xr:uid="{CB14E70C-E8D7-4D48-A7A8-9549DB7039C7}"/>
    <hyperlink ref="C18" location="'7'!A1" display="Dépenses par portefeuille ministériel" xr:uid="{285E326E-2E0D-4FE7-A3DE-22C5F883789E}"/>
    <hyperlink ref="D18" location="'7'!A1" display="'7'!A1" xr:uid="{3BF2D6A9-7469-4CC9-A831-C52D45821DFA}"/>
    <hyperlink ref="C33" location="'18'!A1" display="Collèges d’enseignement général et professionnel" xr:uid="{A72D5DD9-142E-4EEA-BE39-C513F87B3E6D}"/>
    <hyperlink ref="D33" location="'18'!A1" display="'18'!A1" xr:uid="{D0D64DF9-18FB-4BBD-883B-8087BF7C3B6A}"/>
    <hyperlink ref="B7:D7" location="Intro!A1" display="Introduction" xr:uid="{A808E92A-9EB2-4BF9-9ED2-2BF182A04141}"/>
    <hyperlink ref="B9:D9" location="Modifications!A1" display="Modifications comptables" xr:uid="{45A5C2F6-A094-47F0-AA9A-02E20AC77EFE}"/>
    <hyperlink ref="C49" location="'Ch5'!A1" display="À propos des statistiques pour l’analyse historique" xr:uid="{3834C105-D8F0-45A2-9193-0462A623B8D8}"/>
    <hyperlink ref="D49" location="'Ch5'!A1" display="Ch5" xr:uid="{44ACC047-4642-4109-98F6-8D97C9950A39}"/>
    <hyperlink ref="C28:C29" location="F.13!A1" display="Organismes autres que budgétaires" xr:uid="{654E8A48-48AA-4388-AB39-D04F8C50753F}"/>
    <hyperlink ref="D29" location="'15'!A1" display="'15'!A1" xr:uid="{A1156E40-69A3-4D70-8725-9E5294847223}"/>
    <hyperlink ref="C28" location="'14'!A1" display="Santé Québec" xr:uid="{FBE0D08E-267E-42A6-98C5-A49C59E647E0}"/>
    <hyperlink ref="C29" location="'15'!A1" display="Autres" xr:uid="{D171C36A-7F27-4DCE-8EDA-65CEC6B4FFC4}"/>
  </hyperlinks>
  <pageMargins left="0.43307086614173229" right="0.23622047244094491" top="0.74803149606299213" bottom="0.74803149606299213" header="0.31496062992125984" footer="0.31496062992125984"/>
  <pageSetup paperSize="5"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rgb="FF92D050"/>
    <pageSetUpPr fitToPage="1"/>
  </sheetPr>
  <dimension ref="A1:J33"/>
  <sheetViews>
    <sheetView showGridLines="0" zoomScaleNormal="100" workbookViewId="0">
      <selection sqref="A1:I1"/>
    </sheetView>
  </sheetViews>
  <sheetFormatPr baseColWidth="10" defaultColWidth="11.453125" defaultRowHeight="10"/>
  <cols>
    <col min="1" max="1" width="4.54296875" style="3" customWidth="1"/>
    <col min="2" max="2" width="2.54296875" style="3" customWidth="1"/>
    <col min="3" max="3" width="9.453125" style="3" customWidth="1"/>
    <col min="4" max="4" width="15.1796875" style="3" customWidth="1"/>
    <col min="5" max="5" width="15.54296875" style="3" customWidth="1"/>
    <col min="6" max="6" width="24" style="3" customWidth="1"/>
    <col min="7" max="7" width="16.81640625" style="3" customWidth="1"/>
    <col min="8" max="8" width="3.453125" style="3" customWidth="1"/>
    <col min="9" max="9" width="13.54296875" style="3" customWidth="1"/>
    <col min="10" max="16384" width="11.453125" style="3"/>
  </cols>
  <sheetData>
    <row r="1" spans="1:10" s="32" customFormat="1" ht="14.15" customHeight="1">
      <c r="A1" s="425" t="s">
        <v>23</v>
      </c>
      <c r="B1" s="425"/>
      <c r="C1" s="425"/>
      <c r="D1" s="425"/>
      <c r="E1" s="425"/>
      <c r="F1" s="425"/>
      <c r="G1" s="425"/>
      <c r="H1" s="425"/>
      <c r="I1" s="425"/>
    </row>
    <row r="2" spans="1:10" s="131" customFormat="1" ht="25" customHeight="1">
      <c r="A2" s="436" t="s">
        <v>409</v>
      </c>
      <c r="B2" s="436"/>
      <c r="C2" s="436"/>
      <c r="D2" s="436"/>
      <c r="E2" s="436"/>
      <c r="F2" s="436"/>
      <c r="G2" s="436"/>
      <c r="H2" s="436"/>
      <c r="I2" s="436"/>
    </row>
    <row r="3" spans="1:10" s="131" customFormat="1" ht="12.65" customHeight="1">
      <c r="A3" s="440"/>
      <c r="B3" s="440"/>
      <c r="C3" s="440"/>
      <c r="D3" s="440"/>
      <c r="E3" s="440"/>
      <c r="F3" s="440"/>
      <c r="G3" s="440"/>
      <c r="H3" s="440"/>
      <c r="I3" s="440"/>
    </row>
    <row r="4" spans="1:10" s="130" customFormat="1" ht="18" customHeight="1">
      <c r="A4" s="441" t="s">
        <v>232</v>
      </c>
      <c r="B4" s="441"/>
      <c r="C4" s="441"/>
      <c r="D4" s="441"/>
      <c r="E4" s="441"/>
      <c r="F4" s="441"/>
      <c r="G4" s="441"/>
      <c r="H4" s="441"/>
      <c r="I4" s="441"/>
    </row>
    <row r="5" spans="1:10" ht="12.65" customHeight="1"/>
    <row r="6" spans="1:10" s="34" customFormat="1" ht="29.15" customHeight="1">
      <c r="A6" s="436" t="s">
        <v>6</v>
      </c>
      <c r="B6" s="436"/>
      <c r="C6" s="436"/>
      <c r="D6" s="436"/>
      <c r="E6" s="436"/>
      <c r="F6" s="436"/>
      <c r="G6" s="436"/>
      <c r="H6" s="436"/>
      <c r="I6" s="436"/>
      <c r="J6" s="59"/>
    </row>
    <row r="7" spans="1:10" s="34" customFormat="1" ht="20.149999999999999" customHeight="1">
      <c r="A7" s="431" t="s">
        <v>30</v>
      </c>
      <c r="B7" s="431"/>
      <c r="C7" s="431"/>
      <c r="D7" s="431"/>
      <c r="E7" s="431"/>
      <c r="F7" s="431"/>
      <c r="G7" s="431"/>
      <c r="H7" s="431"/>
      <c r="I7" s="431"/>
    </row>
    <row r="8" spans="1:10" s="32" customFormat="1" ht="118" customHeight="1">
      <c r="A8" s="56"/>
      <c r="B8" s="56"/>
      <c r="C8" s="56"/>
      <c r="D8" s="49" t="s">
        <v>80</v>
      </c>
      <c r="E8" s="49" t="s">
        <v>81</v>
      </c>
      <c r="F8" s="49" t="s">
        <v>82</v>
      </c>
      <c r="G8" s="49" t="s">
        <v>83</v>
      </c>
      <c r="H8" s="51"/>
      <c r="I8" s="49" t="s">
        <v>67</v>
      </c>
    </row>
    <row r="9" spans="1:10" s="32" customFormat="1" ht="20.149999999999999" customHeight="1">
      <c r="A9" s="461" t="s">
        <v>381</v>
      </c>
      <c r="B9" s="461"/>
      <c r="C9" s="461"/>
      <c r="D9" s="194">
        <v>14623</v>
      </c>
      <c r="E9" s="194">
        <v>9413</v>
      </c>
      <c r="F9" s="194">
        <v>1396</v>
      </c>
      <c r="G9" s="194">
        <v>7516</v>
      </c>
      <c r="H9" s="194"/>
      <c r="I9" s="194">
        <v>32948</v>
      </c>
    </row>
    <row r="10" spans="1:10" s="32" customFormat="1" ht="20.149999999999999" customHeight="1">
      <c r="A10" s="462" t="s">
        <v>335</v>
      </c>
      <c r="B10" s="462"/>
      <c r="C10" s="462"/>
      <c r="D10" s="46">
        <v>13907</v>
      </c>
      <c r="E10" s="46">
        <v>9265</v>
      </c>
      <c r="F10" s="46">
        <v>1392</v>
      </c>
      <c r="G10" s="46">
        <v>7567</v>
      </c>
      <c r="H10" s="46"/>
      <c r="I10" s="46">
        <v>32131</v>
      </c>
    </row>
    <row r="11" spans="1:10" s="46" customFormat="1" ht="20.149999999999999" customHeight="1">
      <c r="A11" s="194" t="s">
        <v>284</v>
      </c>
      <c r="B11" s="194"/>
      <c r="C11" s="194"/>
      <c r="D11" s="194">
        <v>13567</v>
      </c>
      <c r="E11" s="194">
        <v>8685</v>
      </c>
      <c r="F11" s="194">
        <v>1315</v>
      </c>
      <c r="G11" s="194">
        <v>7010</v>
      </c>
      <c r="H11" s="194"/>
      <c r="I11" s="194">
        <v>30577</v>
      </c>
    </row>
    <row r="12" spans="1:10" s="14" customFormat="1" ht="20.149999999999999" customHeight="1">
      <c r="A12" s="446" t="s">
        <v>237</v>
      </c>
      <c r="B12" s="446"/>
      <c r="C12" s="446"/>
      <c r="D12" s="309">
        <v>13316</v>
      </c>
      <c r="E12" s="309">
        <v>8432</v>
      </c>
      <c r="F12" s="309">
        <v>1350</v>
      </c>
      <c r="G12" s="309">
        <v>7400</v>
      </c>
      <c r="H12" s="309"/>
      <c r="I12" s="309">
        <v>30498</v>
      </c>
      <c r="J12" s="70"/>
    </row>
    <row r="13" spans="1:10" s="14" customFormat="1" ht="20.149999999999999" customHeight="1">
      <c r="A13" s="444" t="s">
        <v>216</v>
      </c>
      <c r="B13" s="444"/>
      <c r="C13" s="444"/>
      <c r="D13" s="194">
        <v>14037</v>
      </c>
      <c r="E13" s="194">
        <v>8714</v>
      </c>
      <c r="F13" s="194">
        <v>1451</v>
      </c>
      <c r="G13" s="194">
        <v>6674</v>
      </c>
      <c r="H13" s="64"/>
      <c r="I13" s="194">
        <v>30876</v>
      </c>
      <c r="J13" s="70"/>
    </row>
    <row r="14" spans="1:10" s="14" customFormat="1" ht="20.149999999999999" customHeight="1">
      <c r="A14" s="446" t="s">
        <v>179</v>
      </c>
      <c r="B14" s="446"/>
      <c r="C14" s="446"/>
      <c r="D14" s="309">
        <v>13666</v>
      </c>
      <c r="E14" s="309">
        <v>7082</v>
      </c>
      <c r="F14" s="309">
        <v>1294</v>
      </c>
      <c r="G14" s="309">
        <v>6695</v>
      </c>
      <c r="H14" s="309"/>
      <c r="I14" s="309">
        <v>28737</v>
      </c>
      <c r="J14" s="70"/>
    </row>
    <row r="15" spans="1:10" s="14" customFormat="1" ht="20.149999999999999" customHeight="1">
      <c r="A15" s="444" t="s">
        <v>165</v>
      </c>
      <c r="B15" s="444"/>
      <c r="C15" s="444"/>
      <c r="D15" s="42">
        <v>13119</v>
      </c>
      <c r="E15" s="42">
        <v>8203</v>
      </c>
      <c r="F15" s="42">
        <v>1529</v>
      </c>
      <c r="G15" s="42">
        <v>6333</v>
      </c>
      <c r="H15" s="42"/>
      <c r="I15" s="42">
        <v>29184</v>
      </c>
      <c r="J15" s="70"/>
    </row>
    <row r="16" spans="1:10" s="14" customFormat="1" ht="20.149999999999999" customHeight="1">
      <c r="A16" s="446" t="s">
        <v>41</v>
      </c>
      <c r="B16" s="446"/>
      <c r="C16" s="446"/>
      <c r="D16" s="309">
        <v>13253</v>
      </c>
      <c r="E16" s="309">
        <v>6800</v>
      </c>
      <c r="F16" s="309">
        <v>1590</v>
      </c>
      <c r="G16" s="309">
        <v>9073</v>
      </c>
      <c r="H16" s="309"/>
      <c r="I16" s="309">
        <v>30716</v>
      </c>
      <c r="J16" s="70"/>
    </row>
    <row r="17" spans="1:10" s="32" customFormat="1" ht="20.149999999999999" customHeight="1">
      <c r="A17" s="444" t="s">
        <v>42</v>
      </c>
      <c r="B17" s="444"/>
      <c r="C17" s="444"/>
      <c r="D17" s="42">
        <v>13124</v>
      </c>
      <c r="E17" s="42">
        <v>6617</v>
      </c>
      <c r="F17" s="42">
        <v>1542</v>
      </c>
      <c r="G17" s="42">
        <v>3945</v>
      </c>
      <c r="H17" s="42"/>
      <c r="I17" s="42">
        <v>25228</v>
      </c>
      <c r="J17" s="70"/>
    </row>
    <row r="18" spans="1:10" s="32" customFormat="1" ht="20.149999999999999" customHeight="1">
      <c r="A18" s="446" t="s">
        <v>43</v>
      </c>
      <c r="B18" s="446"/>
      <c r="C18" s="446"/>
      <c r="D18" s="41">
        <v>11732</v>
      </c>
      <c r="E18" s="41">
        <v>6306</v>
      </c>
      <c r="F18" s="41">
        <v>1596</v>
      </c>
      <c r="G18" s="41">
        <v>3486</v>
      </c>
      <c r="H18" s="41"/>
      <c r="I18" s="41">
        <v>23120</v>
      </c>
      <c r="J18" s="70"/>
    </row>
    <row r="19" spans="1:10" s="32" customFormat="1" ht="20.149999999999999" customHeight="1">
      <c r="A19" s="444" t="s">
        <v>44</v>
      </c>
      <c r="B19" s="444"/>
      <c r="C19" s="444"/>
      <c r="D19" s="38">
        <v>11081</v>
      </c>
      <c r="E19" s="38">
        <v>6096</v>
      </c>
      <c r="F19" s="38">
        <v>1648</v>
      </c>
      <c r="G19" s="38">
        <v>3660</v>
      </c>
      <c r="H19" s="38"/>
      <c r="I19" s="38">
        <v>22485</v>
      </c>
      <c r="J19" s="70"/>
    </row>
    <row r="20" spans="1:10" s="32" customFormat="1" ht="20.149999999999999" customHeight="1">
      <c r="A20" s="446" t="s">
        <v>45</v>
      </c>
      <c r="B20" s="446"/>
      <c r="C20" s="446"/>
      <c r="D20" s="41">
        <v>10030</v>
      </c>
      <c r="E20" s="41">
        <v>5946</v>
      </c>
      <c r="F20" s="41">
        <v>1635</v>
      </c>
      <c r="G20" s="41">
        <v>2568</v>
      </c>
      <c r="H20" s="41"/>
      <c r="I20" s="41">
        <v>20179</v>
      </c>
      <c r="J20" s="70"/>
    </row>
    <row r="21" spans="1:10" s="32" customFormat="1" ht="20.149999999999999" customHeight="1">
      <c r="A21" s="444" t="s">
        <v>46</v>
      </c>
      <c r="B21" s="444"/>
      <c r="C21" s="444"/>
      <c r="D21" s="38">
        <v>9521</v>
      </c>
      <c r="E21" s="38">
        <v>5487</v>
      </c>
      <c r="F21" s="38">
        <v>1542</v>
      </c>
      <c r="G21" s="38">
        <v>2351</v>
      </c>
      <c r="H21" s="38"/>
      <c r="I21" s="38">
        <v>18901</v>
      </c>
      <c r="J21" s="70"/>
    </row>
    <row r="22" spans="1:10" s="32" customFormat="1" ht="20.149999999999999" customHeight="1">
      <c r="A22" s="446" t="s">
        <v>47</v>
      </c>
      <c r="B22" s="446"/>
      <c r="C22" s="446"/>
      <c r="D22" s="41">
        <v>9286</v>
      </c>
      <c r="E22" s="41">
        <v>5282</v>
      </c>
      <c r="F22" s="41">
        <v>1588</v>
      </c>
      <c r="G22" s="41">
        <v>2383</v>
      </c>
      <c r="H22" s="41"/>
      <c r="I22" s="312">
        <v>18539</v>
      </c>
      <c r="J22" s="70"/>
    </row>
    <row r="23" spans="1:10" s="32" customFormat="1" ht="20.149999999999999" customHeight="1">
      <c r="A23" s="444" t="s">
        <v>48</v>
      </c>
      <c r="B23" s="444"/>
      <c r="C23" s="444"/>
      <c r="D23" s="38">
        <v>7833</v>
      </c>
      <c r="E23" s="38">
        <v>5290</v>
      </c>
      <c r="F23" s="38">
        <v>1534</v>
      </c>
      <c r="G23" s="38">
        <v>3893</v>
      </c>
      <c r="H23" s="89" t="s">
        <v>33</v>
      </c>
      <c r="I23" s="44">
        <v>18550</v>
      </c>
      <c r="J23" s="70"/>
    </row>
    <row r="24" spans="1:10" s="32" customFormat="1" ht="20.149999999999999" customHeight="1">
      <c r="A24" s="446" t="s">
        <v>49</v>
      </c>
      <c r="B24" s="446"/>
      <c r="C24" s="446"/>
      <c r="D24" s="41">
        <v>7391</v>
      </c>
      <c r="E24" s="41">
        <v>4792</v>
      </c>
      <c r="F24" s="41">
        <v>1486</v>
      </c>
      <c r="G24" s="41">
        <v>3848</v>
      </c>
      <c r="H24" s="329" t="s">
        <v>33</v>
      </c>
      <c r="I24" s="312">
        <v>17517</v>
      </c>
      <c r="J24" s="70"/>
    </row>
    <row r="25" spans="1:10" s="32" customFormat="1" ht="20.149999999999999" customHeight="1">
      <c r="A25" s="444" t="s">
        <v>51</v>
      </c>
      <c r="B25" s="444"/>
      <c r="C25" s="444"/>
      <c r="D25" s="38">
        <v>7815</v>
      </c>
      <c r="E25" s="38">
        <v>4511</v>
      </c>
      <c r="F25" s="38">
        <v>1488</v>
      </c>
      <c r="G25" s="38">
        <v>3301</v>
      </c>
      <c r="H25" s="89" t="s">
        <v>33</v>
      </c>
      <c r="I25" s="44">
        <v>17115</v>
      </c>
      <c r="J25" s="70"/>
    </row>
    <row r="26" spans="1:10" s="32" customFormat="1" ht="20.149999999999999" customHeight="1">
      <c r="A26" s="446" t="s">
        <v>52</v>
      </c>
      <c r="B26" s="446"/>
      <c r="C26" s="446"/>
      <c r="D26" s="41">
        <v>8552</v>
      </c>
      <c r="E26" s="41">
        <v>4309</v>
      </c>
      <c r="F26" s="41">
        <v>1455</v>
      </c>
      <c r="G26" s="41">
        <v>3177</v>
      </c>
      <c r="H26" s="41"/>
      <c r="I26" s="312">
        <v>17493</v>
      </c>
      <c r="J26" s="70"/>
    </row>
    <row r="27" spans="1:10" s="32" customFormat="1" ht="20.149999999999999" customHeight="1">
      <c r="A27" s="450" t="s">
        <v>53</v>
      </c>
      <c r="B27" s="450"/>
      <c r="C27" s="450"/>
      <c r="D27" s="38">
        <v>8355</v>
      </c>
      <c r="E27" s="38">
        <v>4148</v>
      </c>
      <c r="F27" s="38">
        <v>1461</v>
      </c>
      <c r="G27" s="38">
        <v>3146</v>
      </c>
      <c r="H27" s="38"/>
      <c r="I27" s="44">
        <v>17110</v>
      </c>
      <c r="J27" s="70"/>
    </row>
    <row r="28" spans="1:10" s="32" customFormat="1" ht="20.149999999999999" customHeight="1">
      <c r="A28" s="319" t="s">
        <v>261</v>
      </c>
      <c r="B28" s="319"/>
      <c r="C28" s="319"/>
      <c r="D28" s="319"/>
      <c r="E28" s="318"/>
      <c r="F28" s="319"/>
      <c r="G28" s="319"/>
      <c r="H28" s="319"/>
      <c r="I28" s="327"/>
      <c r="J28" s="70"/>
    </row>
    <row r="29" spans="1:10" s="32" customFormat="1" ht="20.149999999999999" customHeight="1">
      <c r="A29" s="444" t="s">
        <v>54</v>
      </c>
      <c r="B29" s="444"/>
      <c r="C29" s="444"/>
      <c r="D29" s="38">
        <v>8028</v>
      </c>
      <c r="E29" s="38">
        <v>3740</v>
      </c>
      <c r="F29" s="38">
        <v>1267</v>
      </c>
      <c r="G29" s="38">
        <v>2046</v>
      </c>
      <c r="H29" s="38"/>
      <c r="I29" s="44">
        <v>15081</v>
      </c>
      <c r="J29" s="70"/>
    </row>
    <row r="30" spans="1:10" s="32" customFormat="1" ht="20.149999999999999" customHeight="1">
      <c r="A30" s="446" t="s">
        <v>56</v>
      </c>
      <c r="B30" s="446"/>
      <c r="C30" s="446"/>
      <c r="D30" s="41">
        <v>7160</v>
      </c>
      <c r="E30" s="41">
        <v>3925</v>
      </c>
      <c r="F30" s="41">
        <v>1516</v>
      </c>
      <c r="G30" s="41">
        <v>2132</v>
      </c>
      <c r="H30" s="41"/>
      <c r="I30" s="312">
        <v>14733</v>
      </c>
      <c r="J30" s="70"/>
    </row>
    <row r="31" spans="1:10" s="32" customFormat="1" ht="20.149999999999999" customHeight="1" thickBot="1">
      <c r="A31" s="445" t="s">
        <v>57</v>
      </c>
      <c r="B31" s="445"/>
      <c r="C31" s="445"/>
      <c r="D31" s="90">
        <v>5539</v>
      </c>
      <c r="E31" s="90">
        <v>3649</v>
      </c>
      <c r="F31" s="90">
        <v>1070</v>
      </c>
      <c r="G31" s="90">
        <v>1712</v>
      </c>
      <c r="H31" s="90"/>
      <c r="I31" s="328">
        <v>11970</v>
      </c>
      <c r="J31" s="70"/>
    </row>
    <row r="32" spans="1:10" s="63" customFormat="1" ht="58" customHeight="1">
      <c r="A32" s="26" t="s">
        <v>33</v>
      </c>
      <c r="B32" s="422" t="s">
        <v>201</v>
      </c>
      <c r="C32" s="422"/>
      <c r="D32" s="422"/>
      <c r="E32" s="422"/>
      <c r="F32" s="422"/>
      <c r="G32" s="422"/>
      <c r="H32" s="422"/>
      <c r="I32" s="422"/>
    </row>
    <row r="33" spans="1:9" s="63" customFormat="1" ht="96" customHeight="1">
      <c r="A33" s="47" t="s">
        <v>197</v>
      </c>
      <c r="B33" s="422" t="s">
        <v>272</v>
      </c>
      <c r="C33" s="422"/>
      <c r="D33" s="422"/>
      <c r="E33" s="422"/>
      <c r="F33" s="422"/>
      <c r="G33" s="422"/>
      <c r="H33" s="422"/>
      <c r="I33" s="422"/>
    </row>
  </sheetData>
  <mergeCells count="29">
    <mergeCell ref="B33:I33"/>
    <mergeCell ref="A23:C23"/>
    <mergeCell ref="A24:C24"/>
    <mergeCell ref="A25:C25"/>
    <mergeCell ref="A29:C29"/>
    <mergeCell ref="A30:C30"/>
    <mergeCell ref="A31:C31"/>
    <mergeCell ref="B32:I32"/>
    <mergeCell ref="A1:I1"/>
    <mergeCell ref="A2:I2"/>
    <mergeCell ref="A3:I3"/>
    <mergeCell ref="A4:I4"/>
    <mergeCell ref="A6:I6"/>
    <mergeCell ref="A7:I7"/>
    <mergeCell ref="A26:C26"/>
    <mergeCell ref="A27:C27"/>
    <mergeCell ref="A13:C13"/>
    <mergeCell ref="A14:C14"/>
    <mergeCell ref="A15:C15"/>
    <mergeCell ref="A16:C16"/>
    <mergeCell ref="A22:C22"/>
    <mergeCell ref="A9:C9"/>
    <mergeCell ref="A17:C17"/>
    <mergeCell ref="A18:C18"/>
    <mergeCell ref="A19:C19"/>
    <mergeCell ref="A20:C20"/>
    <mergeCell ref="A21:C21"/>
    <mergeCell ref="A12:C12"/>
    <mergeCell ref="A10:C10"/>
  </mergeCells>
  <phoneticPr fontId="14" type="noConversion"/>
  <hyperlinks>
    <hyperlink ref="A1" location="TdM!A1" display="Retour à la table des matières" xr:uid="{00000000-0004-0000-0700-000000000000}"/>
    <hyperlink ref="A1:I1" location="TM!A1" display="Retour à la table des matières" xr:uid="{936D03C8-A1A3-4063-ABA2-6591E6B104E5}"/>
  </hyperlinks>
  <pageMargins left="0.43307086614173229" right="0.23622047244094491" top="0.74803149606299213" bottom="0.74803149606299213" header="0.31496062992125984" footer="0.31496062992125984"/>
  <pageSetup paperSize="5" scale="97" orientation="portrait" r:id="rId1"/>
  <ignoredErrors>
    <ignoredError sqref="A32:A33 H23:H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27F1-E5D8-4D1F-B9D0-761FDDC45ED1}">
  <sheetPr codeName="Feuil10">
    <tabColor rgb="FF92D050"/>
    <pageSetUpPr fitToPage="1"/>
  </sheetPr>
  <dimension ref="A1:P28"/>
  <sheetViews>
    <sheetView showGridLines="0" showZeros="0" zoomScaleNormal="100" workbookViewId="0">
      <selection sqref="A1:O1"/>
    </sheetView>
  </sheetViews>
  <sheetFormatPr baseColWidth="10" defaultColWidth="11.453125" defaultRowHeight="16.399999999999999" customHeight="1"/>
  <cols>
    <col min="1" max="1" width="4.54296875" style="97" customWidth="1"/>
    <col min="2" max="2" width="8.453125" style="97" customWidth="1"/>
    <col min="3" max="4" width="16.1796875" style="97" customWidth="1"/>
    <col min="5" max="5" width="18.81640625" style="97" customWidth="1"/>
    <col min="6" max="6" width="16.1796875" style="97" customWidth="1"/>
    <col min="7" max="7" width="17" style="97" customWidth="1"/>
    <col min="8" max="8" width="16.1796875" style="97" customWidth="1"/>
    <col min="9" max="9" width="18" style="97" customWidth="1"/>
    <col min="10" max="10" width="16.1796875" style="97" customWidth="1"/>
    <col min="11" max="11" width="20.81640625" style="97" customWidth="1"/>
    <col min="12" max="12" width="17.453125" style="97" customWidth="1"/>
    <col min="13" max="13" width="19.08984375" style="97" customWidth="1"/>
    <col min="14" max="14" width="3.36328125" style="97" customWidth="1"/>
    <col min="15" max="15" width="15.6328125" style="97" customWidth="1"/>
    <col min="16" max="16" width="4.453125" style="97" customWidth="1"/>
    <col min="17" max="16384" width="11.453125" style="97"/>
  </cols>
  <sheetData>
    <row r="1" spans="1:16" s="178" customFormat="1" ht="14.15" customHeight="1">
      <c r="A1" s="425" t="s">
        <v>23</v>
      </c>
      <c r="B1" s="425"/>
      <c r="C1" s="425"/>
      <c r="D1" s="425"/>
      <c r="E1" s="425"/>
      <c r="F1" s="425"/>
      <c r="G1" s="425"/>
      <c r="H1" s="425"/>
      <c r="I1" s="425"/>
      <c r="J1" s="425"/>
      <c r="K1" s="425"/>
      <c r="L1" s="425"/>
      <c r="M1" s="425"/>
      <c r="N1" s="425"/>
      <c r="O1" s="425"/>
    </row>
    <row r="2" spans="1:16" ht="25" customHeight="1">
      <c r="A2" s="465" t="s">
        <v>409</v>
      </c>
      <c r="B2" s="465"/>
      <c r="C2" s="465"/>
      <c r="D2" s="465"/>
      <c r="E2" s="465"/>
      <c r="F2" s="465"/>
      <c r="G2" s="465"/>
      <c r="H2" s="465"/>
      <c r="I2" s="465"/>
      <c r="J2" s="465"/>
      <c r="K2" s="465"/>
      <c r="L2" s="465"/>
      <c r="M2" s="465"/>
      <c r="N2" s="465"/>
      <c r="O2" s="465"/>
      <c r="P2" s="98"/>
    </row>
    <row r="3" spans="1:16" ht="12.65" customHeight="1">
      <c r="A3" s="466"/>
      <c r="B3" s="466"/>
      <c r="C3" s="466"/>
      <c r="D3" s="466"/>
      <c r="E3" s="466"/>
      <c r="F3" s="466"/>
      <c r="G3" s="466"/>
      <c r="H3" s="466"/>
      <c r="I3" s="466"/>
      <c r="J3" s="466"/>
      <c r="K3" s="466"/>
      <c r="L3" s="466"/>
      <c r="M3" s="466"/>
      <c r="N3" s="466"/>
      <c r="O3" s="466"/>
      <c r="P3" s="98"/>
    </row>
    <row r="4" spans="1:16" s="175" customFormat="1" ht="18" customHeight="1">
      <c r="A4" s="467" t="s">
        <v>84</v>
      </c>
      <c r="B4" s="467"/>
      <c r="C4" s="467"/>
      <c r="D4" s="467"/>
      <c r="E4" s="467"/>
      <c r="F4" s="467"/>
      <c r="G4" s="467"/>
      <c r="H4" s="467"/>
      <c r="I4" s="467"/>
      <c r="J4" s="467"/>
      <c r="K4" s="467"/>
      <c r="L4" s="467"/>
      <c r="M4" s="467"/>
      <c r="N4" s="467"/>
      <c r="O4" s="467"/>
    </row>
    <row r="5" spans="1:16" ht="12.65" customHeight="1">
      <c r="A5" s="468"/>
      <c r="B5" s="468"/>
      <c r="C5" s="468"/>
      <c r="D5" s="468"/>
      <c r="E5" s="468"/>
      <c r="F5" s="468"/>
      <c r="G5" s="468"/>
      <c r="H5" s="468"/>
      <c r="I5" s="468"/>
      <c r="J5" s="468"/>
      <c r="K5" s="468"/>
      <c r="L5" s="468"/>
      <c r="M5" s="468"/>
      <c r="N5" s="468"/>
      <c r="O5" s="468"/>
    </row>
    <row r="6" spans="1:16" ht="24.65" customHeight="1">
      <c r="A6" s="469" t="s">
        <v>247</v>
      </c>
      <c r="B6" s="469"/>
      <c r="C6" s="469"/>
      <c r="D6" s="469"/>
      <c r="E6" s="469"/>
      <c r="F6" s="469"/>
      <c r="G6" s="469"/>
      <c r="H6" s="469"/>
      <c r="I6" s="469"/>
      <c r="J6" s="469"/>
      <c r="K6" s="469"/>
      <c r="L6" s="469"/>
      <c r="M6" s="469"/>
      <c r="N6" s="469"/>
      <c r="O6" s="469"/>
      <c r="P6" s="99"/>
    </row>
    <row r="7" spans="1:16" ht="20.149999999999999" customHeight="1">
      <c r="A7" s="470" t="s">
        <v>30</v>
      </c>
      <c r="B7" s="470"/>
      <c r="C7" s="470"/>
      <c r="D7" s="470"/>
      <c r="E7" s="470"/>
      <c r="F7" s="470"/>
      <c r="G7" s="470"/>
      <c r="H7" s="470"/>
      <c r="I7" s="470"/>
      <c r="J7" s="470"/>
      <c r="K7" s="470"/>
      <c r="L7" s="470"/>
      <c r="M7" s="470"/>
      <c r="N7" s="470"/>
      <c r="O7" s="470"/>
    </row>
    <row r="8" spans="1:16" ht="98.15" customHeight="1">
      <c r="A8" s="471"/>
      <c r="B8" s="471"/>
      <c r="C8" s="105" t="s">
        <v>278</v>
      </c>
      <c r="D8" s="105" t="s">
        <v>184</v>
      </c>
      <c r="E8" s="105" t="s">
        <v>248</v>
      </c>
      <c r="F8" s="105" t="s">
        <v>249</v>
      </c>
      <c r="G8" s="105" t="s">
        <v>277</v>
      </c>
      <c r="H8" s="105" t="s">
        <v>254</v>
      </c>
      <c r="I8" s="105" t="s">
        <v>250</v>
      </c>
      <c r="J8" s="105" t="s">
        <v>255</v>
      </c>
      <c r="K8" s="105" t="s">
        <v>279</v>
      </c>
      <c r="L8" s="105" t="s">
        <v>251</v>
      </c>
      <c r="M8" s="105" t="s">
        <v>407</v>
      </c>
      <c r="N8" s="414" t="s">
        <v>33</v>
      </c>
      <c r="O8" s="105" t="s">
        <v>67</v>
      </c>
    </row>
    <row r="9" spans="1:16" ht="20.149999999999999" customHeight="1">
      <c r="A9" s="474" t="s">
        <v>381</v>
      </c>
      <c r="B9" s="474"/>
      <c r="C9" s="100">
        <v>-70238</v>
      </c>
      <c r="D9" s="100">
        <v>-24901</v>
      </c>
      <c r="E9" s="100">
        <v>-12359</v>
      </c>
      <c r="F9" s="100">
        <v>-10160</v>
      </c>
      <c r="G9" s="100">
        <v>-8712</v>
      </c>
      <c r="H9" s="100">
        <v>-5865</v>
      </c>
      <c r="I9" s="100">
        <v>-5189</v>
      </c>
      <c r="J9" s="100">
        <v>-4158</v>
      </c>
      <c r="K9" s="100">
        <v>-2197</v>
      </c>
      <c r="L9" s="100">
        <v>-21100</v>
      </c>
      <c r="M9" s="100">
        <v>600</v>
      </c>
      <c r="N9" s="100"/>
      <c r="O9" s="42">
        <v>-164279</v>
      </c>
    </row>
    <row r="10" spans="1:16" ht="20.149999999999999" customHeight="1">
      <c r="A10" s="472" t="s">
        <v>335</v>
      </c>
      <c r="B10" s="472"/>
      <c r="C10" s="330">
        <v>-68708</v>
      </c>
      <c r="D10" s="330">
        <v>-24075</v>
      </c>
      <c r="E10" s="330">
        <v>-11749</v>
      </c>
      <c r="F10" s="330">
        <v>-10009</v>
      </c>
      <c r="G10" s="330">
        <v>-7739</v>
      </c>
      <c r="H10" s="330">
        <v>-5952</v>
      </c>
      <c r="I10" s="330">
        <v>-5608</v>
      </c>
      <c r="J10" s="330">
        <v>-4511</v>
      </c>
      <c r="K10" s="330">
        <v>-2004</v>
      </c>
      <c r="L10" s="330">
        <v>-20734</v>
      </c>
      <c r="M10" s="330">
        <v>600</v>
      </c>
      <c r="N10" s="330"/>
      <c r="O10" s="309">
        <v>-160489</v>
      </c>
    </row>
    <row r="11" spans="1:16" ht="19.5" customHeight="1">
      <c r="A11" s="474" t="s">
        <v>284</v>
      </c>
      <c r="B11" s="474"/>
      <c r="C11" s="100">
        <v>-65991</v>
      </c>
      <c r="D11" s="100">
        <v>-23516</v>
      </c>
      <c r="E11" s="100">
        <v>-11335</v>
      </c>
      <c r="F11" s="100">
        <v>-9741</v>
      </c>
      <c r="G11" s="100">
        <v>-9262</v>
      </c>
      <c r="H11" s="100">
        <v>-5803</v>
      </c>
      <c r="I11" s="100">
        <v>-5758</v>
      </c>
      <c r="J11" s="100">
        <v>-4867</v>
      </c>
      <c r="K11" s="100">
        <v>-1989</v>
      </c>
      <c r="L11" s="100">
        <v>-19767</v>
      </c>
      <c r="M11" s="100">
        <v>0</v>
      </c>
      <c r="N11" s="100"/>
      <c r="O11" s="42">
        <v>-158029</v>
      </c>
      <c r="P11" s="101"/>
    </row>
    <row r="12" spans="1:16" ht="19.5" customHeight="1">
      <c r="A12" s="472" t="s">
        <v>237</v>
      </c>
      <c r="B12" s="472"/>
      <c r="C12" s="330">
        <v>-64227</v>
      </c>
      <c r="D12" s="330">
        <v>-23352</v>
      </c>
      <c r="E12" s="330">
        <v>-11383</v>
      </c>
      <c r="F12" s="330">
        <v>-9015</v>
      </c>
      <c r="G12" s="330">
        <v>-7684</v>
      </c>
      <c r="H12" s="330">
        <v>-5707</v>
      </c>
      <c r="I12" s="330">
        <v>-5005</v>
      </c>
      <c r="J12" s="330">
        <v>-4768</v>
      </c>
      <c r="K12" s="330">
        <v>-2181</v>
      </c>
      <c r="L12" s="330">
        <v>-17972</v>
      </c>
      <c r="M12" s="330"/>
      <c r="N12" s="330"/>
      <c r="O12" s="309">
        <v>-151294</v>
      </c>
      <c r="P12" s="101"/>
    </row>
    <row r="13" spans="1:16" ht="19.5" customHeight="1">
      <c r="A13" s="474" t="s">
        <v>216</v>
      </c>
      <c r="B13" s="474"/>
      <c r="C13" s="100">
        <v>-61037</v>
      </c>
      <c r="D13" s="100">
        <v>-20058</v>
      </c>
      <c r="E13" s="100">
        <v>-10476</v>
      </c>
      <c r="F13" s="100">
        <v>-8917</v>
      </c>
      <c r="G13" s="100">
        <v>-6700</v>
      </c>
      <c r="H13" s="100">
        <v>-5728</v>
      </c>
      <c r="I13" s="100">
        <v>-4992</v>
      </c>
      <c r="J13" s="100">
        <v>-3886</v>
      </c>
      <c r="K13" s="100">
        <v>-2431</v>
      </c>
      <c r="L13" s="100">
        <v>-17328</v>
      </c>
      <c r="M13" s="100"/>
      <c r="N13" s="100"/>
      <c r="O13" s="42">
        <v>-141553</v>
      </c>
    </row>
    <row r="14" spans="1:16" ht="19.5" customHeight="1">
      <c r="A14" s="472" t="s">
        <v>179</v>
      </c>
      <c r="B14" s="472"/>
      <c r="C14" s="330">
        <v>-59383</v>
      </c>
      <c r="D14" s="330">
        <v>-19511</v>
      </c>
      <c r="E14" s="330">
        <v>-9655</v>
      </c>
      <c r="F14" s="330">
        <v>-7835</v>
      </c>
      <c r="G14" s="330">
        <v>-6400</v>
      </c>
      <c r="H14" s="330">
        <v>-8983</v>
      </c>
      <c r="I14" s="330">
        <v>-5021</v>
      </c>
      <c r="J14" s="330">
        <v>-3335</v>
      </c>
      <c r="K14" s="330">
        <v>-1673</v>
      </c>
      <c r="L14" s="330">
        <v>-15351</v>
      </c>
      <c r="M14" s="330"/>
      <c r="N14" s="330"/>
      <c r="O14" s="309">
        <v>-137147</v>
      </c>
    </row>
    <row r="15" spans="1:16" ht="19.5" customHeight="1">
      <c r="A15" s="474" t="s">
        <v>165</v>
      </c>
      <c r="B15" s="474"/>
      <c r="C15" s="100">
        <v>-56644</v>
      </c>
      <c r="D15" s="100">
        <v>-17414</v>
      </c>
      <c r="E15" s="100">
        <v>-8747</v>
      </c>
      <c r="F15" s="100">
        <v>-7277</v>
      </c>
      <c r="G15" s="100">
        <v>-6966</v>
      </c>
      <c r="H15" s="100">
        <v>-8389</v>
      </c>
      <c r="I15" s="100">
        <v>-3616</v>
      </c>
      <c r="J15" s="100">
        <v>-3116</v>
      </c>
      <c r="K15" s="100">
        <v>-1727</v>
      </c>
      <c r="L15" s="100">
        <v>-13572</v>
      </c>
      <c r="M15" s="100"/>
      <c r="N15" s="100"/>
      <c r="O15" s="42">
        <v>-127468</v>
      </c>
    </row>
    <row r="16" spans="1:16" ht="19.5" customHeight="1">
      <c r="A16" s="472" t="s">
        <v>41</v>
      </c>
      <c r="B16" s="472"/>
      <c r="C16" s="330">
        <v>-53684</v>
      </c>
      <c r="D16" s="330">
        <v>-16547</v>
      </c>
      <c r="E16" s="330">
        <v>-8336</v>
      </c>
      <c r="F16" s="330">
        <v>-6794</v>
      </c>
      <c r="G16" s="330">
        <v>-6416</v>
      </c>
      <c r="H16" s="330">
        <v>-4778</v>
      </c>
      <c r="I16" s="330">
        <v>-4000</v>
      </c>
      <c r="J16" s="330">
        <v>-3463</v>
      </c>
      <c r="K16" s="330">
        <v>-1203</v>
      </c>
      <c r="L16" s="330">
        <v>-14009</v>
      </c>
      <c r="M16" s="330"/>
      <c r="N16" s="330"/>
      <c r="O16" s="309">
        <v>-119230</v>
      </c>
    </row>
    <row r="17" spans="1:16" ht="19.5" customHeight="1">
      <c r="A17" s="474" t="s">
        <v>42</v>
      </c>
      <c r="B17" s="474"/>
      <c r="C17" s="100">
        <v>-44453</v>
      </c>
      <c r="D17" s="100">
        <v>-15873</v>
      </c>
      <c r="E17" s="100">
        <v>-8302</v>
      </c>
      <c r="F17" s="100">
        <v>-6393</v>
      </c>
      <c r="G17" s="100">
        <v>-5670</v>
      </c>
      <c r="H17" s="100">
        <v>-4872</v>
      </c>
      <c r="I17" s="100">
        <v>-3374</v>
      </c>
      <c r="J17" s="100">
        <v>-4300</v>
      </c>
      <c r="K17" s="100">
        <v>-1032</v>
      </c>
      <c r="L17" s="100">
        <v>-13025</v>
      </c>
      <c r="M17" s="100">
        <v>0</v>
      </c>
      <c r="N17" s="100"/>
      <c r="O17" s="42">
        <v>-107294</v>
      </c>
    </row>
    <row r="18" spans="1:16" ht="19.5" customHeight="1">
      <c r="A18" s="472" t="s">
        <v>43</v>
      </c>
      <c r="B18" s="472"/>
      <c r="C18" s="330">
        <v>-41759</v>
      </c>
      <c r="D18" s="330">
        <v>-14890</v>
      </c>
      <c r="E18" s="330">
        <v>-7873</v>
      </c>
      <c r="F18" s="330">
        <v>-5780</v>
      </c>
      <c r="G18" s="330">
        <v>-5314</v>
      </c>
      <c r="H18" s="330">
        <v>-4720</v>
      </c>
      <c r="I18" s="330">
        <v>-2939</v>
      </c>
      <c r="J18" s="330">
        <v>-2692</v>
      </c>
      <c r="K18" s="330">
        <v>-1114</v>
      </c>
      <c r="L18" s="330">
        <v>-11128</v>
      </c>
      <c r="M18" s="330">
        <v>0</v>
      </c>
      <c r="N18" s="330">
        <v>0</v>
      </c>
      <c r="O18" s="309">
        <v>-98209</v>
      </c>
      <c r="P18" s="101"/>
    </row>
    <row r="19" spans="1:16" ht="19.5" customHeight="1">
      <c r="A19" s="474" t="s">
        <v>44</v>
      </c>
      <c r="B19" s="474"/>
      <c r="C19" s="100">
        <v>-40387</v>
      </c>
      <c r="D19" s="100">
        <v>-14218</v>
      </c>
      <c r="E19" s="100">
        <v>-7581</v>
      </c>
      <c r="F19" s="100">
        <v>-5625</v>
      </c>
      <c r="G19" s="100">
        <v>-6744</v>
      </c>
      <c r="H19" s="100">
        <v>-4600</v>
      </c>
      <c r="I19" s="100">
        <v>-3044</v>
      </c>
      <c r="J19" s="100">
        <v>-2207</v>
      </c>
      <c r="K19" s="100">
        <v>-941</v>
      </c>
      <c r="L19" s="100">
        <v>-10896</v>
      </c>
      <c r="M19" s="100">
        <v>0</v>
      </c>
      <c r="N19" s="100"/>
      <c r="O19" s="42">
        <v>-96243</v>
      </c>
      <c r="P19" s="101"/>
    </row>
    <row r="20" spans="1:16" ht="19.5" customHeight="1">
      <c r="A20" s="472" t="s">
        <v>45</v>
      </c>
      <c r="B20" s="472"/>
      <c r="C20" s="330">
        <v>-39039</v>
      </c>
      <c r="D20" s="330">
        <v>-13807</v>
      </c>
      <c r="E20" s="330">
        <v>-7156</v>
      </c>
      <c r="F20" s="330">
        <v>-5347</v>
      </c>
      <c r="G20" s="330">
        <v>-3890</v>
      </c>
      <c r="H20" s="330">
        <v>-4615</v>
      </c>
      <c r="I20" s="330">
        <v>-2547</v>
      </c>
      <c r="J20" s="330">
        <v>-2414</v>
      </c>
      <c r="K20" s="330">
        <v>-613</v>
      </c>
      <c r="L20" s="330">
        <v>-10184</v>
      </c>
      <c r="M20" s="330"/>
      <c r="N20" s="330"/>
      <c r="O20" s="309">
        <v>-89612</v>
      </c>
      <c r="P20" s="101"/>
    </row>
    <row r="21" spans="1:16" ht="19.5" customHeight="1">
      <c r="A21" s="474" t="s">
        <v>46</v>
      </c>
      <c r="B21" s="474"/>
      <c r="C21" s="100">
        <v>-37642</v>
      </c>
      <c r="D21" s="100">
        <v>-13056</v>
      </c>
      <c r="E21" s="100">
        <v>-7042</v>
      </c>
      <c r="F21" s="100">
        <v>-5462</v>
      </c>
      <c r="G21" s="100">
        <v>-3879</v>
      </c>
      <c r="H21" s="100">
        <v>-4495</v>
      </c>
      <c r="I21" s="100">
        <v>-2400</v>
      </c>
      <c r="J21" s="100">
        <v>-2285</v>
      </c>
      <c r="K21" s="100">
        <v>-399</v>
      </c>
      <c r="L21" s="100">
        <v>-10118</v>
      </c>
      <c r="M21" s="100"/>
      <c r="N21" s="100"/>
      <c r="O21" s="42">
        <v>-86778</v>
      </c>
      <c r="P21" s="101"/>
    </row>
    <row r="22" spans="1:16" ht="19.5" customHeight="1">
      <c r="A22" s="472" t="s">
        <v>47</v>
      </c>
      <c r="B22" s="472"/>
      <c r="C22" s="330">
        <v>-37032</v>
      </c>
      <c r="D22" s="330">
        <v>-13125</v>
      </c>
      <c r="E22" s="330">
        <v>-6767</v>
      </c>
      <c r="F22" s="330">
        <v>-5457</v>
      </c>
      <c r="G22" s="330">
        <v>-4287</v>
      </c>
      <c r="H22" s="330">
        <v>-4608</v>
      </c>
      <c r="I22" s="330">
        <v>-2580</v>
      </c>
      <c r="J22" s="330">
        <v>-2657</v>
      </c>
      <c r="K22" s="330">
        <v>-408</v>
      </c>
      <c r="L22" s="330">
        <v>-9452</v>
      </c>
      <c r="M22" s="330"/>
      <c r="N22" s="330"/>
      <c r="O22" s="309">
        <v>-86373</v>
      </c>
      <c r="P22" s="101"/>
    </row>
    <row r="23" spans="1:16" ht="19.5" customHeight="1">
      <c r="A23" s="474" t="s">
        <v>48</v>
      </c>
      <c r="B23" s="474"/>
      <c r="C23" s="100">
        <v>-35836</v>
      </c>
      <c r="D23" s="100">
        <v>-12785</v>
      </c>
      <c r="E23" s="100">
        <v>-7217</v>
      </c>
      <c r="F23" s="100">
        <v>-5322</v>
      </c>
      <c r="G23" s="100">
        <v>-3478</v>
      </c>
      <c r="H23" s="100">
        <v>-4665</v>
      </c>
      <c r="I23" s="100">
        <v>-2635</v>
      </c>
      <c r="J23" s="100">
        <v>-2005</v>
      </c>
      <c r="K23" s="100">
        <v>-600</v>
      </c>
      <c r="L23" s="100">
        <v>-10399</v>
      </c>
      <c r="M23" s="100"/>
      <c r="N23" s="100"/>
      <c r="O23" s="42">
        <v>-84942</v>
      </c>
      <c r="P23" s="101"/>
    </row>
    <row r="24" spans="1:16" ht="19.5" customHeight="1" thickBot="1">
      <c r="A24" s="473" t="s">
        <v>49</v>
      </c>
      <c r="B24" s="473"/>
      <c r="C24" s="331">
        <v>-33948</v>
      </c>
      <c r="D24" s="331">
        <v>-12105</v>
      </c>
      <c r="E24" s="331">
        <v>-6644</v>
      </c>
      <c r="F24" s="331">
        <v>-5147</v>
      </c>
      <c r="G24" s="331">
        <v>-3203</v>
      </c>
      <c r="H24" s="331">
        <v>-4597</v>
      </c>
      <c r="I24" s="331">
        <v>-2575</v>
      </c>
      <c r="J24" s="331">
        <v>-2239</v>
      </c>
      <c r="K24" s="331">
        <v>-648</v>
      </c>
      <c r="L24" s="331">
        <v>-10237</v>
      </c>
      <c r="M24" s="331"/>
      <c r="N24" s="331"/>
      <c r="O24" s="315">
        <v>-81343</v>
      </c>
      <c r="P24" s="101"/>
    </row>
    <row r="25" spans="1:16" s="183" customFormat="1" ht="58.5" customHeight="1">
      <c r="A25" s="264" t="s">
        <v>33</v>
      </c>
      <c r="B25" s="464" t="s">
        <v>454</v>
      </c>
      <c r="C25" s="464"/>
      <c r="D25" s="464"/>
      <c r="E25" s="464"/>
      <c r="F25" s="464"/>
      <c r="G25" s="464"/>
      <c r="H25" s="464"/>
      <c r="I25" s="464"/>
      <c r="J25" s="464"/>
      <c r="K25" s="464"/>
      <c r="L25" s="464"/>
      <c r="M25" s="464"/>
      <c r="N25" s="464"/>
      <c r="O25" s="464"/>
      <c r="P25" s="182"/>
    </row>
    <row r="26" spans="1:16" ht="19.5" customHeight="1">
      <c r="A26" s="103"/>
      <c r="B26" s="463"/>
      <c r="C26" s="463"/>
      <c r="D26" s="463"/>
      <c r="E26" s="463"/>
      <c r="F26" s="463"/>
      <c r="G26" s="463"/>
      <c r="H26" s="463"/>
      <c r="I26" s="463"/>
      <c r="J26" s="463"/>
      <c r="K26" s="463"/>
      <c r="L26" s="463"/>
      <c r="M26" s="463"/>
      <c r="N26" s="463"/>
      <c r="O26" s="463"/>
      <c r="P26" s="102"/>
    </row>
    <row r="27" spans="1:16" ht="19.5" customHeight="1">
      <c r="A27" s="104"/>
      <c r="B27" s="463"/>
      <c r="C27" s="463"/>
      <c r="D27" s="463"/>
      <c r="E27" s="463"/>
      <c r="F27" s="463"/>
      <c r="G27" s="463"/>
      <c r="H27" s="463"/>
      <c r="I27" s="463"/>
      <c r="J27" s="463"/>
      <c r="K27" s="463"/>
      <c r="L27" s="463"/>
      <c r="M27" s="463"/>
      <c r="N27" s="463"/>
      <c r="O27" s="463"/>
    </row>
    <row r="28" spans="1:16" ht="16.5" customHeight="1">
      <c r="A28" s="104"/>
      <c r="B28" s="463"/>
      <c r="C28" s="463"/>
      <c r="D28" s="463"/>
      <c r="E28" s="463"/>
      <c r="F28" s="463"/>
      <c r="G28" s="463"/>
      <c r="H28" s="463"/>
      <c r="I28" s="463"/>
      <c r="J28" s="463"/>
      <c r="K28" s="463"/>
      <c r="L28" s="463"/>
      <c r="M28" s="463"/>
      <c r="N28" s="463"/>
      <c r="O28" s="463"/>
    </row>
  </sheetData>
  <mergeCells count="28">
    <mergeCell ref="A9:B9"/>
    <mergeCell ref="A23:B23"/>
    <mergeCell ref="A19:B19"/>
    <mergeCell ref="A20:B20"/>
    <mergeCell ref="A21:B21"/>
    <mergeCell ref="A22:B22"/>
    <mergeCell ref="A13:B13"/>
    <mergeCell ref="A14:B14"/>
    <mergeCell ref="A15:B15"/>
    <mergeCell ref="A17:B17"/>
    <mergeCell ref="A16:B16"/>
    <mergeCell ref="A10:B10"/>
    <mergeCell ref="B28:O28"/>
    <mergeCell ref="B27:O27"/>
    <mergeCell ref="B25:O25"/>
    <mergeCell ref="B26:O26"/>
    <mergeCell ref="A1:O1"/>
    <mergeCell ref="A2:O2"/>
    <mergeCell ref="A3:O3"/>
    <mergeCell ref="A4:O4"/>
    <mergeCell ref="A5:O5"/>
    <mergeCell ref="A6:O6"/>
    <mergeCell ref="A7:O7"/>
    <mergeCell ref="A8:B8"/>
    <mergeCell ref="A18:B18"/>
    <mergeCell ref="A24:B24"/>
    <mergeCell ref="A11:B11"/>
    <mergeCell ref="A12:B12"/>
  </mergeCells>
  <phoneticPr fontId="14" type="noConversion"/>
  <hyperlinks>
    <hyperlink ref="A1" location="TdM!A1" display="Retour à la table des matières" xr:uid="{CA92E65E-205F-4E99-9A79-F36B8EDD4CC7}"/>
    <hyperlink ref="A1:O1" location="TM!A1" display="Retour à la table des matières" xr:uid="{28D9ADF2-77C0-4C9A-B378-C18193EAA584}"/>
  </hyperlinks>
  <pageMargins left="0.43307086614173229" right="0.23622047244094491" top="0.74803149606299213" bottom="0.74803149606299213" header="0.31496062992125984" footer="0.31496062992125984"/>
  <pageSetup paperSize="5" scale="77" orientation="landscape" r:id="rId1"/>
  <ignoredErrors>
    <ignoredError sqref="A25 N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rgb="FF92D050"/>
    <pageSetUpPr fitToPage="1"/>
  </sheetPr>
  <dimension ref="A1:I34"/>
  <sheetViews>
    <sheetView showGridLines="0" zoomScaleNormal="100" workbookViewId="0">
      <selection sqref="A1:H1"/>
    </sheetView>
  </sheetViews>
  <sheetFormatPr baseColWidth="10" defaultColWidth="11.453125" defaultRowHeight="10"/>
  <cols>
    <col min="1" max="1" width="4.54296875" style="32" customWidth="1"/>
    <col min="2" max="2" width="9.54296875" style="32" customWidth="1"/>
    <col min="3" max="3" width="14.54296875" style="32" customWidth="1"/>
    <col min="4" max="4" width="3.36328125" style="32" customWidth="1"/>
    <col min="5" max="5" width="26.81640625" style="32" customWidth="1"/>
    <col min="6" max="6" width="3.453125" style="32" customWidth="1"/>
    <col min="7" max="7" width="13.453125" style="32" customWidth="1"/>
    <col min="8" max="8" width="15.6328125" style="32" customWidth="1"/>
    <col min="9" max="16384" width="11.453125" style="32"/>
  </cols>
  <sheetData>
    <row r="1" spans="1:9" ht="14.15" customHeight="1">
      <c r="A1" s="425" t="s">
        <v>23</v>
      </c>
      <c r="B1" s="425"/>
      <c r="C1" s="425"/>
      <c r="D1" s="425"/>
      <c r="E1" s="425"/>
      <c r="F1" s="425"/>
      <c r="G1" s="425"/>
      <c r="H1" s="425"/>
    </row>
    <row r="2" spans="1:9" s="131" customFormat="1" ht="25" customHeight="1">
      <c r="A2" s="436" t="s">
        <v>409</v>
      </c>
      <c r="B2" s="436"/>
      <c r="C2" s="436"/>
      <c r="D2" s="436"/>
      <c r="E2" s="436"/>
      <c r="F2" s="436"/>
      <c r="G2" s="436"/>
      <c r="H2" s="436"/>
    </row>
    <row r="3" spans="1:9" s="131" customFormat="1" ht="12.65" customHeight="1">
      <c r="B3" s="71"/>
      <c r="C3" s="71"/>
      <c r="D3" s="71"/>
      <c r="E3" s="71"/>
      <c r="F3" s="71"/>
      <c r="G3" s="71"/>
      <c r="H3" s="71"/>
    </row>
    <row r="4" spans="1:9" s="130" customFormat="1" ht="18" customHeight="1">
      <c r="A4" s="130" t="s">
        <v>87</v>
      </c>
    </row>
    <row r="5" spans="1:9" ht="12.65" customHeight="1">
      <c r="B5" s="14"/>
    </row>
    <row r="6" spans="1:9" ht="20.5" customHeight="1">
      <c r="A6" s="447" t="s">
        <v>7</v>
      </c>
      <c r="B6" s="447"/>
      <c r="C6" s="447"/>
      <c r="D6" s="447"/>
      <c r="E6" s="447"/>
      <c r="F6" s="447"/>
      <c r="G6" s="447"/>
      <c r="H6" s="447"/>
      <c r="I6" s="14"/>
    </row>
    <row r="7" spans="1:9" s="91" customFormat="1" ht="16" customHeight="1">
      <c r="A7" s="475" t="s">
        <v>362</v>
      </c>
      <c r="B7" s="475"/>
      <c r="C7" s="475"/>
      <c r="D7" s="475"/>
      <c r="E7" s="475"/>
      <c r="F7" s="475"/>
      <c r="G7" s="475"/>
      <c r="H7" s="475"/>
    </row>
    <row r="8" spans="1:9" s="91" customFormat="1" ht="98.15" customHeight="1">
      <c r="A8" s="452"/>
      <c r="B8" s="452"/>
      <c r="C8" s="49" t="s">
        <v>347</v>
      </c>
      <c r="D8" s="51" t="s">
        <v>33</v>
      </c>
      <c r="E8" s="49" t="s">
        <v>85</v>
      </c>
      <c r="F8" s="51" t="s">
        <v>197</v>
      </c>
      <c r="G8" s="49" t="s">
        <v>67</v>
      </c>
      <c r="H8" s="49" t="s">
        <v>86</v>
      </c>
    </row>
    <row r="9" spans="1:9" s="91" customFormat="1" ht="20.149999999999999" customHeight="1">
      <c r="A9" s="444" t="s">
        <v>381</v>
      </c>
      <c r="B9" s="444"/>
      <c r="C9" s="38">
        <v>-11808</v>
      </c>
      <c r="D9" s="38"/>
      <c r="E9" s="38">
        <v>877</v>
      </c>
      <c r="F9" s="38"/>
      <c r="G9" s="38">
        <v>-10931</v>
      </c>
      <c r="H9" s="95">
        <v>6.3</v>
      </c>
    </row>
    <row r="10" spans="1:9" s="91" customFormat="1" ht="20.149999999999999" customHeight="1">
      <c r="A10" s="446" t="s">
        <v>335</v>
      </c>
      <c r="B10" s="446"/>
      <c r="C10" s="41">
        <v>-11053</v>
      </c>
      <c r="D10" s="41"/>
      <c r="E10" s="41">
        <v>785</v>
      </c>
      <c r="F10" s="41"/>
      <c r="G10" s="41">
        <v>-10268</v>
      </c>
      <c r="H10" s="333">
        <v>6.2</v>
      </c>
    </row>
    <row r="11" spans="1:9" s="94" customFormat="1" ht="20.149999999999999" customHeight="1">
      <c r="A11" s="444" t="s">
        <v>284</v>
      </c>
      <c r="B11" s="444"/>
      <c r="C11" s="38">
        <v>-10591</v>
      </c>
      <c r="D11" s="38"/>
      <c r="E11" s="38">
        <v>436</v>
      </c>
      <c r="F11" s="38"/>
      <c r="G11" s="38">
        <v>-10155</v>
      </c>
      <c r="H11" s="95">
        <v>6.3</v>
      </c>
      <c r="I11" s="92"/>
    </row>
    <row r="12" spans="1:9" s="94" customFormat="1" ht="20.149999999999999" customHeight="1">
      <c r="A12" s="446" t="s">
        <v>237</v>
      </c>
      <c r="B12" s="446"/>
      <c r="C12" s="41">
        <v>-9836</v>
      </c>
      <c r="D12" s="41"/>
      <c r="E12" s="41">
        <v>-133</v>
      </c>
      <c r="F12" s="41"/>
      <c r="G12" s="41">
        <v>-9969</v>
      </c>
      <c r="H12" s="333">
        <v>6.4</v>
      </c>
      <c r="I12" s="92"/>
    </row>
    <row r="13" spans="1:9" s="94" customFormat="1" ht="20.149999999999999" customHeight="1">
      <c r="A13" s="444" t="s">
        <v>216</v>
      </c>
      <c r="B13" s="444"/>
      <c r="C13" s="38">
        <v>-9854</v>
      </c>
      <c r="D13" s="38"/>
      <c r="E13" s="38">
        <v>-128</v>
      </c>
      <c r="F13" s="38"/>
      <c r="G13" s="38">
        <v>-9982</v>
      </c>
      <c r="H13" s="95">
        <v>6.9</v>
      </c>
      <c r="I13" s="92"/>
    </row>
    <row r="14" spans="1:9" s="94" customFormat="1" ht="20.149999999999999" customHeight="1">
      <c r="A14" s="446" t="s">
        <v>179</v>
      </c>
      <c r="B14" s="446"/>
      <c r="C14" s="41">
        <v>-9834</v>
      </c>
      <c r="D14" s="41"/>
      <c r="E14" s="41">
        <v>-388</v>
      </c>
      <c r="F14" s="41"/>
      <c r="G14" s="41">
        <v>-10222</v>
      </c>
      <c r="H14" s="333">
        <v>7.1</v>
      </c>
      <c r="I14" s="92"/>
    </row>
    <row r="15" spans="1:9" s="94" customFormat="1" ht="20.149999999999999" customHeight="1">
      <c r="A15" s="444" t="s">
        <v>165</v>
      </c>
      <c r="B15" s="444"/>
      <c r="C15" s="38">
        <v>-8234</v>
      </c>
      <c r="D15" s="38"/>
      <c r="E15" s="38">
        <v>-570</v>
      </c>
      <c r="F15" s="38"/>
      <c r="G15" s="38">
        <v>-8804</v>
      </c>
      <c r="H15" s="95">
        <v>6.3</v>
      </c>
      <c r="I15" s="92"/>
    </row>
    <row r="16" spans="1:9" s="94" customFormat="1" ht="20.149999999999999" customHeight="1">
      <c r="A16" s="446" t="s">
        <v>41</v>
      </c>
      <c r="B16" s="446"/>
      <c r="C16" s="41">
        <v>-6963</v>
      </c>
      <c r="D16" s="41"/>
      <c r="E16" s="41">
        <v>-885</v>
      </c>
      <c r="F16" s="41"/>
      <c r="G16" s="41">
        <v>-7848</v>
      </c>
      <c r="H16" s="333">
        <v>6.4</v>
      </c>
      <c r="I16" s="93"/>
    </row>
    <row r="17" spans="1:9" s="91" customFormat="1" ht="20.149999999999999" customHeight="1">
      <c r="A17" s="444" t="s">
        <v>42</v>
      </c>
      <c r="B17" s="444"/>
      <c r="C17" s="38">
        <v>-6928</v>
      </c>
      <c r="D17" s="38"/>
      <c r="E17" s="38">
        <v>-907</v>
      </c>
      <c r="F17" s="38"/>
      <c r="G17" s="38">
        <v>-7835</v>
      </c>
      <c r="H17" s="95">
        <v>6.7</v>
      </c>
      <c r="I17" s="93"/>
    </row>
    <row r="18" spans="1:9" s="91" customFormat="1" ht="20.149999999999999" customHeight="1">
      <c r="A18" s="446" t="s">
        <v>43</v>
      </c>
      <c r="B18" s="446"/>
      <c r="C18" s="41">
        <v>-7589</v>
      </c>
      <c r="D18" s="41"/>
      <c r="E18" s="41">
        <v>-1291</v>
      </c>
      <c r="F18" s="41"/>
      <c r="G18" s="41">
        <v>-8880</v>
      </c>
      <c r="H18" s="333">
        <v>7.7</v>
      </c>
      <c r="I18" s="93"/>
    </row>
    <row r="19" spans="1:9" s="91" customFormat="1" ht="20.149999999999999" customHeight="1">
      <c r="A19" s="444" t="s">
        <v>44</v>
      </c>
      <c r="B19" s="444"/>
      <c r="C19" s="38">
        <v>-7627</v>
      </c>
      <c r="D19" s="38"/>
      <c r="E19" s="38">
        <v>-1749</v>
      </c>
      <c r="F19" s="38"/>
      <c r="G19" s="38">
        <v>-9376</v>
      </c>
      <c r="H19" s="95">
        <v>8.6</v>
      </c>
      <c r="I19" s="93"/>
    </row>
    <row r="20" spans="1:9" s="91" customFormat="1" ht="20.149999999999999" customHeight="1">
      <c r="A20" s="446" t="s">
        <v>45</v>
      </c>
      <c r="B20" s="446"/>
      <c r="C20" s="41">
        <v>-7335</v>
      </c>
      <c r="D20" s="41"/>
      <c r="E20" s="41">
        <v>-2204</v>
      </c>
      <c r="F20" s="41"/>
      <c r="G20" s="41">
        <v>-9539</v>
      </c>
      <c r="H20" s="333">
        <v>9.3000000000000007</v>
      </c>
      <c r="I20" s="93"/>
    </row>
    <row r="21" spans="1:9" s="91" customFormat="1" ht="20.149999999999999" customHeight="1">
      <c r="A21" s="444" t="s">
        <v>46</v>
      </c>
      <c r="B21" s="444"/>
      <c r="C21" s="38">
        <v>-7393</v>
      </c>
      <c r="D21" s="38"/>
      <c r="E21" s="38">
        <v>-2731</v>
      </c>
      <c r="F21" s="38"/>
      <c r="G21" s="38">
        <v>-10124</v>
      </c>
      <c r="H21" s="95">
        <v>10.1</v>
      </c>
      <c r="I21" s="93"/>
    </row>
    <row r="22" spans="1:9" s="91" customFormat="1" ht="20.149999999999999" customHeight="1">
      <c r="A22" s="446" t="s">
        <v>47</v>
      </c>
      <c r="B22" s="446"/>
      <c r="C22" s="41">
        <v>-7186</v>
      </c>
      <c r="D22" s="41"/>
      <c r="E22" s="41">
        <v>-3160</v>
      </c>
      <c r="F22" s="39"/>
      <c r="G22" s="41">
        <v>-10346</v>
      </c>
      <c r="H22" s="333">
        <v>10.8</v>
      </c>
      <c r="I22" s="93"/>
    </row>
    <row r="23" spans="1:9" s="91" customFormat="1" ht="20.149999999999999" customHeight="1">
      <c r="A23" s="444" t="s">
        <v>48</v>
      </c>
      <c r="B23" s="444"/>
      <c r="C23" s="38">
        <v>-7291</v>
      </c>
      <c r="D23" s="38"/>
      <c r="E23" s="38">
        <v>-3381</v>
      </c>
      <c r="F23" s="64"/>
      <c r="G23" s="38">
        <v>-10672</v>
      </c>
      <c r="H23" s="95">
        <v>11.4</v>
      </c>
      <c r="I23" s="93"/>
    </row>
    <row r="24" spans="1:9" s="91" customFormat="1" ht="20.149999999999999" customHeight="1">
      <c r="A24" s="446" t="s">
        <v>49</v>
      </c>
      <c r="B24" s="446"/>
      <c r="C24" s="41">
        <v>-6793</v>
      </c>
      <c r="D24" s="41"/>
      <c r="E24" s="41">
        <v>-3076</v>
      </c>
      <c r="F24" s="39"/>
      <c r="G24" s="41">
        <v>-9869</v>
      </c>
      <c r="H24" s="333">
        <v>11.2</v>
      </c>
      <c r="I24" s="93"/>
    </row>
    <row r="25" spans="1:9" s="91" customFormat="1" ht="20.149999999999999" customHeight="1">
      <c r="A25" s="444" t="s">
        <v>51</v>
      </c>
      <c r="B25" s="444"/>
      <c r="C25" s="38">
        <v>-6661</v>
      </c>
      <c r="D25" s="38"/>
      <c r="E25" s="38">
        <v>-2811</v>
      </c>
      <c r="F25" s="64"/>
      <c r="G25" s="38">
        <v>-9472</v>
      </c>
      <c r="H25" s="95">
        <v>11</v>
      </c>
      <c r="I25" s="93"/>
    </row>
    <row r="26" spans="1:9" s="91" customFormat="1" ht="20.149999999999999" customHeight="1">
      <c r="A26" s="446" t="s">
        <v>52</v>
      </c>
      <c r="B26" s="446"/>
      <c r="C26" s="41">
        <v>-6283</v>
      </c>
      <c r="D26" s="41"/>
      <c r="E26" s="41">
        <v>-2702</v>
      </c>
      <c r="F26" s="39"/>
      <c r="G26" s="41">
        <v>-8985</v>
      </c>
      <c r="H26" s="333">
        <v>10.8</v>
      </c>
      <c r="I26" s="93"/>
    </row>
    <row r="27" spans="1:9" s="91" customFormat="1" ht="20.149999999999999" customHeight="1" collapsed="1">
      <c r="A27" s="450" t="s">
        <v>53</v>
      </c>
      <c r="B27" s="450"/>
      <c r="C27" s="38">
        <v>-5537</v>
      </c>
      <c r="D27" s="38"/>
      <c r="E27" s="38">
        <v>-2372</v>
      </c>
      <c r="F27" s="64"/>
      <c r="G27" s="38">
        <v>-7909</v>
      </c>
      <c r="H27" s="95">
        <v>10.1</v>
      </c>
      <c r="I27" s="93"/>
    </row>
    <row r="28" spans="1:9" s="91" customFormat="1" ht="20.149999999999999" customHeight="1">
      <c r="A28" s="322" t="s">
        <v>259</v>
      </c>
      <c r="B28" s="322"/>
      <c r="C28" s="322"/>
      <c r="D28" s="334"/>
      <c r="E28" s="323"/>
      <c r="F28" s="322"/>
      <c r="G28" s="322"/>
      <c r="H28" s="335"/>
      <c r="I28" s="93"/>
    </row>
    <row r="29" spans="1:9" s="91" customFormat="1" ht="20.149999999999999" customHeight="1">
      <c r="A29" s="444" t="s">
        <v>54</v>
      </c>
      <c r="B29" s="444"/>
      <c r="C29" s="38">
        <v>-5988</v>
      </c>
      <c r="D29" s="38"/>
      <c r="E29" s="38">
        <v>-2143</v>
      </c>
      <c r="F29" s="38"/>
      <c r="G29" s="38">
        <v>-8131</v>
      </c>
      <c r="H29" s="95">
        <v>11.1</v>
      </c>
      <c r="I29" s="93"/>
    </row>
    <row r="30" spans="1:9" s="91" customFormat="1" ht="20.149999999999999" customHeight="1">
      <c r="A30" s="446" t="s">
        <v>56</v>
      </c>
      <c r="B30" s="446"/>
      <c r="C30" s="41">
        <v>-6266</v>
      </c>
      <c r="D30" s="41"/>
      <c r="E30" s="41">
        <v>-2486</v>
      </c>
      <c r="F30" s="41"/>
      <c r="G30" s="41">
        <v>-8752</v>
      </c>
      <c r="H30" s="333">
        <v>12</v>
      </c>
      <c r="I30" s="93"/>
    </row>
    <row r="31" spans="1:9" s="91" customFormat="1" ht="20.149999999999999" customHeight="1" thickBot="1">
      <c r="A31" s="445" t="s">
        <v>57</v>
      </c>
      <c r="B31" s="445"/>
      <c r="C31" s="90">
        <v>-6030</v>
      </c>
      <c r="D31" s="90"/>
      <c r="E31" s="90">
        <v>-2693</v>
      </c>
      <c r="F31" s="90"/>
      <c r="G31" s="90">
        <v>-8723</v>
      </c>
      <c r="H31" s="332">
        <v>12.5</v>
      </c>
      <c r="I31" s="93"/>
    </row>
    <row r="32" spans="1:9" s="91" customFormat="1" ht="115" customHeight="1">
      <c r="A32" s="96" t="s">
        <v>33</v>
      </c>
      <c r="B32" s="422" t="s">
        <v>386</v>
      </c>
      <c r="C32" s="422"/>
      <c r="D32" s="422"/>
      <c r="E32" s="422"/>
      <c r="F32" s="422"/>
      <c r="G32" s="422"/>
      <c r="H32" s="422"/>
    </row>
    <row r="33" spans="1:8" s="91" customFormat="1" ht="93" customHeight="1">
      <c r="A33" s="96" t="s">
        <v>197</v>
      </c>
      <c r="B33" s="422" t="s">
        <v>202</v>
      </c>
      <c r="C33" s="422"/>
      <c r="D33" s="422"/>
      <c r="E33" s="422"/>
      <c r="F33" s="422"/>
      <c r="G33" s="422"/>
      <c r="H33" s="422"/>
    </row>
    <row r="34" spans="1:8" s="91" customFormat="1" ht="126" customHeight="1">
      <c r="A34" s="96" t="s">
        <v>188</v>
      </c>
      <c r="B34" s="422" t="s">
        <v>272</v>
      </c>
      <c r="C34" s="422"/>
      <c r="D34" s="422"/>
      <c r="E34" s="422"/>
      <c r="F34" s="422"/>
      <c r="G34" s="422"/>
      <c r="H34" s="422"/>
    </row>
  </sheetData>
  <mergeCells count="30">
    <mergeCell ref="A18:B18"/>
    <mergeCell ref="A19:B19"/>
    <mergeCell ref="A20:B20"/>
    <mergeCell ref="A8:B8"/>
    <mergeCell ref="A14:B14"/>
    <mergeCell ref="A15:B15"/>
    <mergeCell ref="A16:B16"/>
    <mergeCell ref="A13:B13"/>
    <mergeCell ref="A9:B9"/>
    <mergeCell ref="A10:B10"/>
    <mergeCell ref="A1:H1"/>
    <mergeCell ref="A2:H2"/>
    <mergeCell ref="A6:H6"/>
    <mergeCell ref="A7:H7"/>
    <mergeCell ref="A17:B17"/>
    <mergeCell ref="A12:B12"/>
    <mergeCell ref="A11:B11"/>
    <mergeCell ref="B34:H34"/>
    <mergeCell ref="A21:B21"/>
    <mergeCell ref="A24:B24"/>
    <mergeCell ref="A25:B25"/>
    <mergeCell ref="A26:B26"/>
    <mergeCell ref="B32:H32"/>
    <mergeCell ref="A29:B29"/>
    <mergeCell ref="A30:B30"/>
    <mergeCell ref="A23:B23"/>
    <mergeCell ref="A22:B22"/>
    <mergeCell ref="A27:B27"/>
    <mergeCell ref="A31:B31"/>
    <mergeCell ref="B33:H33"/>
  </mergeCells>
  <phoneticPr fontId="14" type="noConversion"/>
  <hyperlinks>
    <hyperlink ref="A1" location="TdM!A1" display="Retour à la table des matières" xr:uid="{00000000-0004-0000-0900-000000000000}"/>
    <hyperlink ref="A1:H1" location="TM!A1" display="Retour à la table des matières" xr:uid="{B9E60DB4-C11F-4F41-955F-5850091B199D}"/>
  </hyperlinks>
  <pageMargins left="0.43307086614173229" right="0.23622047244094491" top="0.74803149606299213" bottom="0.74803149606299213" header="0.31496062992125984" footer="0.31496062992125984"/>
  <pageSetup paperSize="5" scale="97" orientation="portrait" r:id="rId1"/>
  <ignoredErrors>
    <ignoredError sqref="A32 D8:F8 A33:A3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FB0B-C192-47EF-871F-29669AEF85EF}">
  <sheetPr codeName="Feuil13">
    <tabColor theme="1"/>
  </sheetPr>
  <dimension ref="A1:L4"/>
  <sheetViews>
    <sheetView showGridLines="0" zoomScaleNormal="100" workbookViewId="0">
      <selection sqref="A1:D1"/>
    </sheetView>
  </sheetViews>
  <sheetFormatPr baseColWidth="10" defaultColWidth="11.453125" defaultRowHeight="12.5"/>
  <cols>
    <col min="1" max="1" width="11.453125" style="5"/>
    <col min="2" max="2" width="8" style="6" customWidth="1"/>
    <col min="3" max="16384" width="11.453125" style="5"/>
  </cols>
  <sheetData>
    <row r="1" spans="1:12" s="181" customFormat="1" ht="14.15" customHeight="1">
      <c r="A1" s="425" t="s">
        <v>23</v>
      </c>
      <c r="B1" s="425"/>
      <c r="C1" s="425"/>
      <c r="D1" s="425"/>
    </row>
    <row r="2" spans="1:12" ht="25" customHeight="1">
      <c r="A2" s="163" t="s">
        <v>409</v>
      </c>
      <c r="B2" s="163"/>
      <c r="C2" s="163"/>
      <c r="D2" s="163"/>
    </row>
    <row r="3" spans="1:12" ht="12.65" customHeight="1">
      <c r="A3" s="163"/>
      <c r="B3" s="163"/>
      <c r="C3" s="163"/>
      <c r="D3" s="163"/>
    </row>
    <row r="4" spans="1:12" s="164" customFormat="1" ht="64.5" customHeight="1">
      <c r="A4" s="476" t="s">
        <v>375</v>
      </c>
      <c r="B4" s="477"/>
      <c r="C4" s="477"/>
      <c r="D4" s="477"/>
      <c r="E4" s="477"/>
      <c r="F4" s="477"/>
      <c r="G4" s="477"/>
      <c r="H4" s="477"/>
      <c r="I4" s="477"/>
      <c r="J4" s="477"/>
      <c r="K4" s="477"/>
      <c r="L4" s="477"/>
    </row>
  </sheetData>
  <mergeCells count="2">
    <mergeCell ref="A1:D1"/>
    <mergeCell ref="A4:L4"/>
  </mergeCells>
  <hyperlinks>
    <hyperlink ref="A1" location="TdM!A1" display="Retour à la table des matières" xr:uid="{BFDE6172-2565-4B98-88EF-A7D582EB9794}"/>
    <hyperlink ref="A1:D1" location="TM!A1" display="Retour à la table des matières" xr:uid="{1AEB5A46-5206-42C6-B632-2840B56633E4}"/>
  </hyperlinks>
  <pageMargins left="0.43307086614173229" right="0.23622047244094491" top="0.74803149606299213" bottom="0.74803149606299213" header="0.31496062992125984" footer="0.31496062992125984"/>
  <pageSetup paperSize="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rgb="FF92D050"/>
    <pageSetUpPr fitToPage="1"/>
  </sheetPr>
  <dimension ref="A1:R57"/>
  <sheetViews>
    <sheetView showGridLines="0" zoomScaleNormal="100" workbookViewId="0">
      <selection sqref="A1:P1"/>
    </sheetView>
  </sheetViews>
  <sheetFormatPr baseColWidth="10" defaultColWidth="11.453125" defaultRowHeight="18"/>
  <cols>
    <col min="1" max="1" width="4.54296875" style="39" customWidth="1"/>
    <col min="2" max="2" width="2.54296875" style="39" customWidth="1"/>
    <col min="3" max="3" width="62.1796875" style="39" customWidth="1"/>
    <col min="4" max="7" width="13.6328125" style="39" customWidth="1"/>
    <col min="8" max="8" width="3.6328125" style="81" customWidth="1"/>
    <col min="9" max="9" width="11.7265625" style="39" customWidth="1"/>
    <col min="10" max="10" width="3.6328125" style="81" customWidth="1"/>
    <col min="11" max="11" width="11.54296875" style="81" customWidth="1"/>
    <col min="12" max="12" width="13.6328125" style="81" customWidth="1"/>
    <col min="13" max="14" width="13.453125" style="81" customWidth="1"/>
    <col min="15" max="15" width="3.36328125" style="81" customWidth="1"/>
    <col min="16" max="16" width="12.7265625" style="81" customWidth="1"/>
    <col min="17" max="17" width="11.453125" style="39"/>
    <col min="18" max="18" width="3.6328125" style="39" customWidth="1"/>
    <col min="19" max="16384" width="11.453125" style="39"/>
  </cols>
  <sheetData>
    <row r="1" spans="1:16" s="173" customFormat="1" ht="14.15" customHeight="1">
      <c r="A1" s="490" t="s">
        <v>23</v>
      </c>
      <c r="B1" s="490"/>
      <c r="C1" s="490"/>
      <c r="D1" s="490"/>
      <c r="E1" s="490"/>
      <c r="F1" s="490"/>
      <c r="G1" s="490"/>
      <c r="H1" s="490"/>
      <c r="I1" s="490"/>
      <c r="J1" s="490"/>
      <c r="K1" s="490"/>
      <c r="L1" s="490"/>
      <c r="M1" s="490"/>
      <c r="N1" s="490"/>
      <c r="O1" s="490"/>
      <c r="P1" s="490"/>
    </row>
    <row r="2" spans="1:16" s="131" customFormat="1" ht="25" customHeight="1">
      <c r="A2" s="436" t="s">
        <v>409</v>
      </c>
      <c r="B2" s="436"/>
      <c r="C2" s="436"/>
      <c r="D2" s="436"/>
      <c r="E2" s="436"/>
      <c r="F2" s="436"/>
      <c r="G2" s="436"/>
      <c r="H2" s="436"/>
      <c r="I2" s="436"/>
      <c r="J2" s="436"/>
      <c r="K2" s="436"/>
      <c r="L2" s="436"/>
      <c r="M2" s="436"/>
      <c r="N2" s="436"/>
      <c r="O2" s="436"/>
      <c r="P2" s="436"/>
    </row>
    <row r="3" spans="1:16" s="131" customFormat="1" ht="12.65" customHeight="1">
      <c r="A3" s="440"/>
      <c r="B3" s="440"/>
      <c r="C3" s="440"/>
      <c r="D3" s="440"/>
      <c r="E3" s="440"/>
      <c r="F3" s="440"/>
      <c r="G3" s="440"/>
      <c r="H3" s="440"/>
      <c r="I3" s="440"/>
      <c r="J3" s="440"/>
    </row>
    <row r="4" spans="1:16" s="130" customFormat="1" ht="18" customHeight="1">
      <c r="A4" s="460" t="s">
        <v>93</v>
      </c>
      <c r="B4" s="460"/>
      <c r="C4" s="460"/>
      <c r="D4" s="460"/>
      <c r="E4" s="460"/>
      <c r="F4" s="460"/>
      <c r="G4" s="460"/>
      <c r="H4" s="460"/>
      <c r="I4" s="460"/>
      <c r="J4" s="460"/>
      <c r="K4" s="460"/>
      <c r="L4" s="460"/>
      <c r="M4" s="460"/>
      <c r="N4" s="460"/>
      <c r="O4" s="460"/>
      <c r="P4" s="460"/>
    </row>
    <row r="5" spans="1:16" ht="12.75" customHeight="1">
      <c r="A5" s="446"/>
      <c r="B5" s="446"/>
      <c r="C5" s="446"/>
      <c r="D5" s="446"/>
      <c r="E5" s="446"/>
      <c r="F5" s="446"/>
      <c r="G5" s="446"/>
      <c r="H5" s="446"/>
      <c r="I5" s="446"/>
      <c r="J5" s="446"/>
      <c r="K5" s="39"/>
      <c r="L5" s="39"/>
      <c r="M5" s="39"/>
      <c r="N5" s="39"/>
      <c r="O5" s="39"/>
      <c r="P5" s="39"/>
    </row>
    <row r="6" spans="1:16" ht="23.15" customHeight="1">
      <c r="A6" s="447" t="s">
        <v>8</v>
      </c>
      <c r="B6" s="447"/>
      <c r="C6" s="447"/>
      <c r="D6" s="447"/>
      <c r="E6" s="447"/>
      <c r="F6" s="447"/>
      <c r="G6" s="447"/>
      <c r="H6" s="447"/>
      <c r="I6" s="447"/>
      <c r="J6" s="447"/>
      <c r="K6" s="447"/>
      <c r="L6" s="447"/>
      <c r="M6" s="447"/>
      <c r="N6" s="447"/>
      <c r="O6" s="447"/>
      <c r="P6" s="447"/>
    </row>
    <row r="7" spans="1:16" ht="20.149999999999999" customHeight="1">
      <c r="A7" s="431" t="s">
        <v>30</v>
      </c>
      <c r="B7" s="431"/>
      <c r="C7" s="431"/>
      <c r="D7" s="431"/>
      <c r="E7" s="431"/>
      <c r="F7" s="431"/>
      <c r="G7" s="431"/>
      <c r="H7" s="431"/>
      <c r="I7" s="431"/>
      <c r="J7" s="431"/>
      <c r="K7" s="431"/>
      <c r="L7" s="431"/>
      <c r="M7" s="431"/>
      <c r="N7" s="431"/>
      <c r="O7" s="431"/>
      <c r="P7" s="431"/>
    </row>
    <row r="8" spans="1:16" ht="20.149999999999999" customHeight="1">
      <c r="A8" s="452"/>
      <c r="B8" s="452"/>
      <c r="C8" s="452"/>
      <c r="D8" s="49" t="s">
        <v>43</v>
      </c>
      <c r="E8" s="49" t="s">
        <v>42</v>
      </c>
      <c r="F8" s="49" t="s">
        <v>41</v>
      </c>
      <c r="G8" s="49" t="s">
        <v>165</v>
      </c>
      <c r="H8" s="148"/>
      <c r="I8" s="49" t="s">
        <v>179</v>
      </c>
      <c r="J8" s="218"/>
      <c r="K8" s="49" t="s">
        <v>216</v>
      </c>
      <c r="L8" s="49" t="s">
        <v>237</v>
      </c>
      <c r="M8" s="49" t="s">
        <v>284</v>
      </c>
      <c r="N8" s="49" t="s">
        <v>335</v>
      </c>
      <c r="O8" s="49"/>
      <c r="P8" s="49" t="s">
        <v>381</v>
      </c>
    </row>
    <row r="9" spans="1:16" ht="20.149999999999999" customHeight="1">
      <c r="A9" s="481" t="s">
        <v>88</v>
      </c>
      <c r="B9" s="481"/>
      <c r="C9" s="481"/>
      <c r="D9" s="64"/>
      <c r="E9" s="64"/>
      <c r="F9" s="64"/>
      <c r="G9" s="64"/>
      <c r="H9" s="189"/>
      <c r="I9" s="64"/>
      <c r="J9" s="189"/>
      <c r="K9" s="189"/>
      <c r="L9" s="189"/>
      <c r="M9" s="189"/>
      <c r="N9" s="189"/>
      <c r="O9" s="189"/>
      <c r="P9" s="189"/>
    </row>
    <row r="10" spans="1:16" ht="20.149999999999999" customHeight="1">
      <c r="A10" s="480" t="s">
        <v>9</v>
      </c>
      <c r="B10" s="480"/>
      <c r="C10" s="480"/>
      <c r="D10" s="196">
        <v>87269</v>
      </c>
      <c r="E10" s="196">
        <v>89171</v>
      </c>
      <c r="F10" s="196">
        <v>96111</v>
      </c>
      <c r="G10" s="196">
        <v>106020</v>
      </c>
      <c r="H10" s="212"/>
      <c r="I10" s="196">
        <v>109204</v>
      </c>
      <c r="J10" s="212"/>
      <c r="K10" s="196">
        <v>111612</v>
      </c>
      <c r="L10" s="196">
        <v>121540</v>
      </c>
      <c r="M10" s="196">
        <v>124787</v>
      </c>
      <c r="N10" s="196">
        <v>130037</v>
      </c>
      <c r="O10" s="196"/>
      <c r="P10" s="196">
        <v>134666</v>
      </c>
    </row>
    <row r="11" spans="1:16" ht="20.149999999999999" customHeight="1">
      <c r="A11" s="479" t="s">
        <v>10</v>
      </c>
      <c r="B11" s="479"/>
      <c r="C11" s="479"/>
      <c r="D11" s="36">
        <v>14683</v>
      </c>
      <c r="E11" s="36">
        <v>17518</v>
      </c>
      <c r="F11" s="36">
        <v>19050</v>
      </c>
      <c r="G11" s="36">
        <v>26156</v>
      </c>
      <c r="H11" s="297" t="s">
        <v>33</v>
      </c>
      <c r="I11" s="36">
        <v>21653</v>
      </c>
      <c r="J11" s="213"/>
      <c r="K11" s="36">
        <v>23464</v>
      </c>
      <c r="L11" s="36">
        <v>24912</v>
      </c>
      <c r="M11" s="36">
        <v>26762</v>
      </c>
      <c r="N11" s="36">
        <v>25430</v>
      </c>
      <c r="O11" s="36"/>
      <c r="P11" s="36">
        <v>25906</v>
      </c>
    </row>
    <row r="12" spans="1:16" ht="20.149999999999999" customHeight="1">
      <c r="A12" s="480" t="s">
        <v>11</v>
      </c>
      <c r="B12" s="480"/>
      <c r="C12" s="480"/>
      <c r="D12" s="196">
        <v>3477</v>
      </c>
      <c r="E12" s="196">
        <v>2606</v>
      </c>
      <c r="F12" s="196">
        <v>3313</v>
      </c>
      <c r="G12" s="196">
        <v>3617</v>
      </c>
      <c r="H12" s="212"/>
      <c r="I12" s="196">
        <v>3082</v>
      </c>
      <c r="J12" s="212"/>
      <c r="K12" s="196">
        <v>2047</v>
      </c>
      <c r="L12" s="196">
        <v>2797</v>
      </c>
      <c r="M12" s="196">
        <v>2289</v>
      </c>
      <c r="N12" s="196">
        <v>4179</v>
      </c>
      <c r="O12" s="196"/>
      <c r="P12" s="196">
        <v>2491</v>
      </c>
    </row>
    <row r="13" spans="1:16" ht="20.149999999999999" customHeight="1">
      <c r="A13" s="479" t="s">
        <v>12</v>
      </c>
      <c r="B13" s="479"/>
      <c r="C13" s="479"/>
      <c r="D13" s="36">
        <v>1219</v>
      </c>
      <c r="E13" s="36">
        <v>1915</v>
      </c>
      <c r="F13" s="36">
        <v>1171</v>
      </c>
      <c r="G13" s="36">
        <v>1961</v>
      </c>
      <c r="H13" s="213"/>
      <c r="I13" s="36">
        <v>1422</v>
      </c>
      <c r="J13" s="213"/>
      <c r="K13" s="36">
        <v>1442</v>
      </c>
      <c r="L13" s="36">
        <v>1574</v>
      </c>
      <c r="M13" s="36">
        <v>1573</v>
      </c>
      <c r="N13" s="36">
        <v>1478</v>
      </c>
      <c r="O13" s="36"/>
      <c r="P13" s="36">
        <v>1336</v>
      </c>
    </row>
    <row r="14" spans="1:16" ht="20.149999999999999" customHeight="1">
      <c r="A14" s="480" t="s">
        <v>13</v>
      </c>
      <c r="B14" s="480"/>
      <c r="C14" s="480"/>
      <c r="D14" s="196"/>
      <c r="E14" s="196"/>
      <c r="F14" s="196"/>
      <c r="G14" s="196"/>
      <c r="H14" s="212"/>
      <c r="I14" s="196"/>
      <c r="J14" s="222"/>
      <c r="K14" s="196"/>
      <c r="L14" s="196"/>
      <c r="M14" s="196"/>
      <c r="N14" s="196"/>
      <c r="O14" s="196"/>
      <c r="P14" s="196"/>
    </row>
    <row r="15" spans="1:16" ht="20.149999999999999" customHeight="1">
      <c r="A15" s="486" t="s">
        <v>415</v>
      </c>
      <c r="B15" s="486"/>
      <c r="C15" s="486"/>
      <c r="D15" s="254">
        <v>27224</v>
      </c>
      <c r="E15" s="254">
        <v>28848</v>
      </c>
      <c r="F15" s="254">
        <v>35553</v>
      </c>
      <c r="G15" s="254">
        <v>40043</v>
      </c>
      <c r="H15" s="215"/>
      <c r="I15" s="254">
        <v>41175</v>
      </c>
      <c r="J15" s="399" t="s">
        <v>188</v>
      </c>
      <c r="K15" s="254">
        <v>41094</v>
      </c>
      <c r="L15" s="254">
        <v>45042</v>
      </c>
      <c r="M15" s="254">
        <v>47326</v>
      </c>
      <c r="N15" s="254">
        <v>48621</v>
      </c>
      <c r="O15" s="254"/>
      <c r="P15" s="254">
        <v>49558</v>
      </c>
    </row>
    <row r="16" spans="1:16" ht="20.149999999999999" customHeight="1">
      <c r="A16" s="484" t="s">
        <v>78</v>
      </c>
      <c r="B16" s="484"/>
      <c r="C16" s="484"/>
      <c r="D16" s="253">
        <v>24725</v>
      </c>
      <c r="E16" s="253">
        <v>25451</v>
      </c>
      <c r="F16" s="253">
        <v>27103</v>
      </c>
      <c r="G16" s="253">
        <v>28015</v>
      </c>
      <c r="H16" s="216"/>
      <c r="I16" s="253">
        <v>28513</v>
      </c>
      <c r="J16" s="223" t="s">
        <v>188</v>
      </c>
      <c r="K16" s="253">
        <v>33121</v>
      </c>
      <c r="L16" s="253">
        <v>33619</v>
      </c>
      <c r="M16" s="253">
        <v>34000</v>
      </c>
      <c r="N16" s="253">
        <v>34642</v>
      </c>
      <c r="O16" s="253"/>
      <c r="P16" s="253">
        <v>35203</v>
      </c>
    </row>
    <row r="17" spans="1:18" ht="38" customHeight="1">
      <c r="A17" s="488" t="s">
        <v>394</v>
      </c>
      <c r="B17" s="488"/>
      <c r="C17" s="488"/>
      <c r="D17" s="36">
        <v>627</v>
      </c>
      <c r="E17" s="36">
        <v>693</v>
      </c>
      <c r="F17" s="36">
        <v>864</v>
      </c>
      <c r="G17" s="36">
        <v>1348</v>
      </c>
      <c r="H17" s="213"/>
      <c r="I17" s="36">
        <v>1033</v>
      </c>
      <c r="J17" s="220"/>
      <c r="K17" s="36">
        <v>1150</v>
      </c>
      <c r="L17" s="36">
        <v>1367</v>
      </c>
      <c r="M17" s="36">
        <v>1528</v>
      </c>
      <c r="N17" s="36">
        <v>1577</v>
      </c>
      <c r="O17" s="36"/>
      <c r="P17" s="36">
        <v>1627</v>
      </c>
    </row>
    <row r="18" spans="1:18" ht="20.149999999999999" customHeight="1">
      <c r="A18" s="485" t="s">
        <v>268</v>
      </c>
      <c r="B18" s="485"/>
      <c r="C18" s="485"/>
      <c r="D18" s="196">
        <v>13750</v>
      </c>
      <c r="E18" s="196">
        <v>14518</v>
      </c>
      <c r="F18" s="196">
        <v>15082</v>
      </c>
      <c r="G18" s="196">
        <v>16063</v>
      </c>
      <c r="H18" s="212"/>
      <c r="I18" s="196">
        <v>20080</v>
      </c>
      <c r="J18" s="222" t="s">
        <v>188</v>
      </c>
      <c r="K18" s="196">
        <v>19098</v>
      </c>
      <c r="L18" s="196">
        <v>20682</v>
      </c>
      <c r="M18" s="196">
        <v>21412</v>
      </c>
      <c r="N18" s="196">
        <v>21865</v>
      </c>
      <c r="O18" s="196"/>
      <c r="P18" s="196">
        <v>22468</v>
      </c>
    </row>
    <row r="19" spans="1:18" ht="20.149999999999999" customHeight="1">
      <c r="A19" s="488" t="s">
        <v>269</v>
      </c>
      <c r="B19" s="488"/>
      <c r="C19" s="488"/>
      <c r="D19" s="36"/>
      <c r="E19" s="36"/>
      <c r="F19" s="36"/>
      <c r="G19" s="36"/>
      <c r="H19" s="213"/>
      <c r="I19" s="36"/>
      <c r="J19" s="213"/>
      <c r="K19" s="36"/>
      <c r="L19" s="36"/>
      <c r="M19" s="36"/>
      <c r="N19" s="36"/>
      <c r="O19" s="36"/>
      <c r="P19" s="36"/>
    </row>
    <row r="20" spans="1:18" ht="20.149999999999999" customHeight="1">
      <c r="A20" s="484" t="s">
        <v>256</v>
      </c>
      <c r="B20" s="484"/>
      <c r="C20" s="484"/>
      <c r="D20" s="253">
        <v>2581</v>
      </c>
      <c r="E20" s="253">
        <v>2831</v>
      </c>
      <c r="F20" s="253">
        <v>2843</v>
      </c>
      <c r="G20" s="253">
        <v>3000</v>
      </c>
      <c r="H20" s="216"/>
      <c r="I20" s="253">
        <v>3286</v>
      </c>
      <c r="J20" s="223" t="s">
        <v>188</v>
      </c>
      <c r="K20" s="253">
        <v>3480</v>
      </c>
      <c r="L20" s="253">
        <v>3821</v>
      </c>
      <c r="M20" s="253">
        <v>3959</v>
      </c>
      <c r="N20" s="253">
        <v>4138</v>
      </c>
      <c r="O20" s="253"/>
      <c r="P20" s="253">
        <v>4402</v>
      </c>
    </row>
    <row r="21" spans="1:18" ht="20.149999999999999" customHeight="1">
      <c r="A21" s="486" t="s">
        <v>257</v>
      </c>
      <c r="B21" s="486"/>
      <c r="C21" s="486"/>
      <c r="D21" s="254">
        <v>1749</v>
      </c>
      <c r="E21" s="254">
        <v>1821</v>
      </c>
      <c r="F21" s="254">
        <v>1805</v>
      </c>
      <c r="G21" s="254">
        <v>1940</v>
      </c>
      <c r="H21" s="215"/>
      <c r="I21" s="254">
        <v>2207</v>
      </c>
      <c r="J21" s="215"/>
      <c r="K21" s="254">
        <v>2339</v>
      </c>
      <c r="L21" s="254">
        <v>2430</v>
      </c>
      <c r="M21" s="254">
        <v>2400</v>
      </c>
      <c r="N21" s="254">
        <v>2524</v>
      </c>
      <c r="O21" s="399" t="s">
        <v>193</v>
      </c>
      <c r="P21" s="254">
        <v>2640</v>
      </c>
    </row>
    <row r="22" spans="1:18" ht="20.149999999999999" customHeight="1">
      <c r="A22" s="480" t="s">
        <v>438</v>
      </c>
      <c r="B22" s="480"/>
      <c r="C22" s="480"/>
      <c r="D22" s="196">
        <v>6870</v>
      </c>
      <c r="E22" s="196">
        <v>7815</v>
      </c>
      <c r="F22" s="196">
        <v>7389</v>
      </c>
      <c r="G22" s="196">
        <v>11623</v>
      </c>
      <c r="H22" s="212"/>
      <c r="I22" s="196">
        <v>13461</v>
      </c>
      <c r="J22" s="212"/>
      <c r="K22" s="196">
        <v>11736</v>
      </c>
      <c r="L22" s="196">
        <v>11766</v>
      </c>
      <c r="M22" s="196">
        <v>12437</v>
      </c>
      <c r="N22" s="196">
        <v>12462</v>
      </c>
      <c r="O22" s="196"/>
      <c r="P22" s="196">
        <v>12444</v>
      </c>
    </row>
    <row r="23" spans="1:18" ht="20.149999999999999" customHeight="1">
      <c r="A23" s="488" t="s">
        <v>439</v>
      </c>
      <c r="B23" s="488"/>
      <c r="C23" s="488"/>
      <c r="D23" s="197">
        <v>-69410</v>
      </c>
      <c r="E23" s="197">
        <v>-76213</v>
      </c>
      <c r="F23" s="197">
        <v>-87584</v>
      </c>
      <c r="G23" s="197">
        <v>-100947</v>
      </c>
      <c r="H23" s="221" t="s">
        <v>33</v>
      </c>
      <c r="I23" s="197">
        <v>-100873</v>
      </c>
      <c r="J23" s="221" t="s">
        <v>188</v>
      </c>
      <c r="K23" s="197">
        <v>-105042</v>
      </c>
      <c r="L23" s="197">
        <v>-113462</v>
      </c>
      <c r="M23" s="197">
        <v>-117944</v>
      </c>
      <c r="N23" s="197">
        <v>-120461</v>
      </c>
      <c r="O23" s="221" t="s">
        <v>193</v>
      </c>
      <c r="P23" s="197">
        <v>-119985</v>
      </c>
    </row>
    <row r="24" spans="1:18" ht="20.149999999999999" customHeight="1">
      <c r="A24" s="489" t="s">
        <v>89</v>
      </c>
      <c r="B24" s="489"/>
      <c r="C24" s="489"/>
      <c r="D24" s="255">
        <v>114764</v>
      </c>
      <c r="E24" s="255">
        <v>116974</v>
      </c>
      <c r="F24" s="255">
        <v>122700</v>
      </c>
      <c r="G24" s="255">
        <v>138839</v>
      </c>
      <c r="H24" s="214"/>
      <c r="I24" s="255">
        <v>144243</v>
      </c>
      <c r="J24" s="214"/>
      <c r="K24" s="292">
        <v>145541</v>
      </c>
      <c r="L24" s="292">
        <v>156088</v>
      </c>
      <c r="M24" s="292">
        <v>160529</v>
      </c>
      <c r="N24" s="292">
        <v>166492</v>
      </c>
      <c r="O24" s="292"/>
      <c r="P24" s="292">
        <v>172756</v>
      </c>
      <c r="R24" s="233"/>
    </row>
    <row r="25" spans="1:18" ht="20.149999999999999" customHeight="1">
      <c r="A25" s="481" t="s">
        <v>90</v>
      </c>
      <c r="B25" s="481"/>
      <c r="C25" s="481"/>
      <c r="D25" s="36"/>
      <c r="E25" s="36"/>
      <c r="F25" s="36"/>
      <c r="G25" s="36"/>
      <c r="H25" s="213"/>
      <c r="I25" s="36"/>
      <c r="J25" s="213"/>
      <c r="K25" s="213"/>
      <c r="L25" s="213"/>
      <c r="M25" s="213"/>
      <c r="N25" s="213"/>
      <c r="O25" s="213"/>
      <c r="P25" s="213"/>
      <c r="R25" s="233"/>
    </row>
    <row r="26" spans="1:18" ht="20.149999999999999" customHeight="1">
      <c r="A26" s="480" t="s">
        <v>9</v>
      </c>
      <c r="B26" s="480"/>
      <c r="C26" s="480"/>
      <c r="D26" s="196">
        <v>-76507</v>
      </c>
      <c r="E26" s="196">
        <v>-86655</v>
      </c>
      <c r="F26" s="196">
        <v>-102081</v>
      </c>
      <c r="G26" s="196">
        <v>-113583</v>
      </c>
      <c r="H26" s="222" t="s">
        <v>33</v>
      </c>
      <c r="I26" s="196">
        <v>-117792</v>
      </c>
      <c r="J26" s="222" t="s">
        <v>188</v>
      </c>
      <c r="K26" s="196">
        <v>-118106</v>
      </c>
      <c r="L26" s="196">
        <v>-127714</v>
      </c>
      <c r="M26" s="196">
        <v>-132278</v>
      </c>
      <c r="N26" s="196">
        <v>-133999</v>
      </c>
      <c r="O26" s="222" t="s">
        <v>193</v>
      </c>
      <c r="P26" s="196">
        <v>-135426</v>
      </c>
    </row>
    <row r="27" spans="1:18" ht="20.149999999999999" customHeight="1">
      <c r="A27" s="479" t="s">
        <v>10</v>
      </c>
      <c r="B27" s="479"/>
      <c r="C27" s="479"/>
      <c r="D27" s="36">
        <v>-12256</v>
      </c>
      <c r="E27" s="36">
        <v>-14812</v>
      </c>
      <c r="F27" s="36">
        <v>-15932</v>
      </c>
      <c r="G27" s="36">
        <v>-16739</v>
      </c>
      <c r="H27" s="213"/>
      <c r="I27" s="36">
        <v>-17480</v>
      </c>
      <c r="J27" s="213"/>
      <c r="K27" s="36">
        <v>-19067</v>
      </c>
      <c r="L27" s="36">
        <v>-20944</v>
      </c>
      <c r="M27" s="36">
        <v>-22476</v>
      </c>
      <c r="N27" s="36">
        <v>-23173</v>
      </c>
      <c r="O27" s="36"/>
      <c r="P27" s="36">
        <v>-21796</v>
      </c>
    </row>
    <row r="28" spans="1:18" ht="20.149999999999999" customHeight="1">
      <c r="A28" s="480" t="s">
        <v>12</v>
      </c>
      <c r="B28" s="480"/>
      <c r="C28" s="480"/>
      <c r="D28" s="196">
        <v>-1219</v>
      </c>
      <c r="E28" s="196">
        <v>-1915</v>
      </c>
      <c r="F28" s="196">
        <v>-1171</v>
      </c>
      <c r="G28" s="196">
        <v>-1961</v>
      </c>
      <c r="H28" s="212"/>
      <c r="I28" s="196">
        <v>-1422</v>
      </c>
      <c r="J28" s="212"/>
      <c r="K28" s="196">
        <v>-1442</v>
      </c>
      <c r="L28" s="196">
        <v>-1574</v>
      </c>
      <c r="M28" s="196">
        <v>-1573</v>
      </c>
      <c r="N28" s="196">
        <v>-1478</v>
      </c>
      <c r="O28" s="196"/>
      <c r="P28" s="196">
        <v>-1336</v>
      </c>
      <c r="R28" s="41"/>
    </row>
    <row r="29" spans="1:18" ht="20.149999999999999" customHeight="1">
      <c r="A29" s="479" t="s">
        <v>13</v>
      </c>
      <c r="B29" s="479"/>
      <c r="C29" s="479"/>
      <c r="D29" s="36"/>
      <c r="E29" s="36"/>
      <c r="F29" s="36"/>
      <c r="G29" s="36"/>
      <c r="H29" s="213"/>
      <c r="I29" s="36"/>
      <c r="J29" s="213"/>
      <c r="K29" s="36"/>
      <c r="L29" s="36"/>
      <c r="M29" s="36"/>
      <c r="N29" s="36"/>
      <c r="O29" s="36"/>
      <c r="P29" s="36"/>
    </row>
    <row r="30" spans="1:18" ht="20.149999999999999" customHeight="1">
      <c r="A30" s="484" t="s">
        <v>415</v>
      </c>
      <c r="B30" s="484"/>
      <c r="C30" s="484"/>
      <c r="D30" s="253">
        <v>-26787</v>
      </c>
      <c r="E30" s="253">
        <v>-28411</v>
      </c>
      <c r="F30" s="253">
        <v>-35164</v>
      </c>
      <c r="G30" s="253">
        <v>-39177</v>
      </c>
      <c r="H30" s="216"/>
      <c r="I30" s="253">
        <v>-38455</v>
      </c>
      <c r="J30" s="216"/>
      <c r="K30" s="253">
        <v>-41399</v>
      </c>
      <c r="L30" s="253">
        <v>-44702</v>
      </c>
      <c r="M30" s="253">
        <v>-46790</v>
      </c>
      <c r="N30" s="253">
        <v>-48067</v>
      </c>
      <c r="O30" s="253"/>
      <c r="P30" s="253">
        <v>-49055</v>
      </c>
    </row>
    <row r="31" spans="1:18" ht="20.149999999999999" customHeight="1">
      <c r="A31" s="486" t="s">
        <v>78</v>
      </c>
      <c r="B31" s="486"/>
      <c r="C31" s="486"/>
      <c r="D31" s="254">
        <v>-24068</v>
      </c>
      <c r="E31" s="254">
        <v>-25045</v>
      </c>
      <c r="F31" s="254">
        <v>-26628</v>
      </c>
      <c r="G31" s="254">
        <v>-27482</v>
      </c>
      <c r="H31" s="215"/>
      <c r="I31" s="254">
        <v>-27783</v>
      </c>
      <c r="J31" s="215"/>
      <c r="K31" s="254">
        <v>-32568</v>
      </c>
      <c r="L31" s="254">
        <v>-33095</v>
      </c>
      <c r="M31" s="254">
        <v>-33624</v>
      </c>
      <c r="N31" s="254">
        <v>-33960</v>
      </c>
      <c r="O31" s="254"/>
      <c r="P31" s="254">
        <v>-34801</v>
      </c>
    </row>
    <row r="32" spans="1:18" ht="38" customHeight="1">
      <c r="A32" s="485" t="s">
        <v>394</v>
      </c>
      <c r="B32" s="485"/>
      <c r="C32" s="485"/>
      <c r="D32" s="196">
        <v>-598</v>
      </c>
      <c r="E32" s="196">
        <v>-680</v>
      </c>
      <c r="F32" s="196">
        <v>-813</v>
      </c>
      <c r="G32" s="196">
        <v>-1326</v>
      </c>
      <c r="H32" s="212"/>
      <c r="I32" s="196">
        <v>-1002</v>
      </c>
      <c r="J32" s="212"/>
      <c r="K32" s="196">
        <v>-1165</v>
      </c>
      <c r="L32" s="196">
        <v>-1311</v>
      </c>
      <c r="M32" s="196">
        <v>-1498</v>
      </c>
      <c r="N32" s="196">
        <v>-1548</v>
      </c>
      <c r="O32" s="196"/>
      <c r="P32" s="196">
        <v>-1599</v>
      </c>
    </row>
    <row r="33" spans="1:18" ht="20" customHeight="1">
      <c r="A33" s="479" t="s">
        <v>268</v>
      </c>
      <c r="B33" s="479"/>
      <c r="C33" s="479"/>
      <c r="D33" s="36">
        <v>-13346</v>
      </c>
      <c r="E33" s="36">
        <v>-14102</v>
      </c>
      <c r="F33" s="36">
        <v>-14520</v>
      </c>
      <c r="G33" s="36">
        <v>-15439</v>
      </c>
      <c r="H33" s="213"/>
      <c r="I33" s="36">
        <v>-16898</v>
      </c>
      <c r="J33" s="213"/>
      <c r="K33" s="36">
        <v>-17880</v>
      </c>
      <c r="L33" s="36">
        <v>-20646</v>
      </c>
      <c r="M33" s="36">
        <v>-20977</v>
      </c>
      <c r="N33" s="36">
        <v>-21514</v>
      </c>
      <c r="O33" s="36"/>
      <c r="P33" s="36">
        <v>-22184</v>
      </c>
    </row>
    <row r="34" spans="1:18" ht="20.149999999999999" customHeight="1">
      <c r="A34" s="485" t="s">
        <v>269</v>
      </c>
      <c r="B34" s="485"/>
      <c r="C34" s="485"/>
      <c r="D34" s="196"/>
      <c r="E34" s="196"/>
      <c r="F34" s="196"/>
      <c r="G34" s="196"/>
      <c r="H34" s="212"/>
      <c r="I34" s="196"/>
      <c r="J34" s="212"/>
      <c r="K34" s="196"/>
      <c r="L34" s="196"/>
      <c r="M34" s="196"/>
      <c r="N34" s="196"/>
      <c r="O34" s="196"/>
      <c r="P34" s="196"/>
      <c r="R34" s="233"/>
    </row>
    <row r="35" spans="1:18" ht="20.149999999999999" customHeight="1">
      <c r="A35" s="486" t="s">
        <v>256</v>
      </c>
      <c r="B35" s="486"/>
      <c r="C35" s="486"/>
      <c r="D35" s="254">
        <v>-2496</v>
      </c>
      <c r="E35" s="254">
        <v>-2681</v>
      </c>
      <c r="F35" s="254">
        <v>-2698</v>
      </c>
      <c r="G35" s="254">
        <v>-2861</v>
      </c>
      <c r="H35" s="215"/>
      <c r="I35" s="254">
        <v>-3069</v>
      </c>
      <c r="J35" s="215"/>
      <c r="K35" s="254">
        <v>-3312</v>
      </c>
      <c r="L35" s="254">
        <v>-3674</v>
      </c>
      <c r="M35" s="254">
        <v>-3891</v>
      </c>
      <c r="N35" s="254">
        <v>-4078</v>
      </c>
      <c r="O35" s="254"/>
      <c r="P35" s="254">
        <v>-4350</v>
      </c>
    </row>
    <row r="36" spans="1:18" ht="20.149999999999999" customHeight="1">
      <c r="A36" s="484" t="s">
        <v>257</v>
      </c>
      <c r="B36" s="484"/>
      <c r="C36" s="484"/>
      <c r="D36" s="253">
        <v>-1639</v>
      </c>
      <c r="E36" s="253">
        <v>-1724</v>
      </c>
      <c r="F36" s="253">
        <v>-1702</v>
      </c>
      <c r="G36" s="253">
        <v>-1888</v>
      </c>
      <c r="H36" s="216"/>
      <c r="I36" s="253">
        <v>-2076</v>
      </c>
      <c r="J36" s="216"/>
      <c r="K36" s="253">
        <v>-2282</v>
      </c>
      <c r="L36" s="253">
        <v>-2459</v>
      </c>
      <c r="M36" s="253">
        <v>-2459</v>
      </c>
      <c r="N36" s="253">
        <v>-2540</v>
      </c>
      <c r="O36" s="253"/>
      <c r="P36" s="253">
        <v>-2663</v>
      </c>
    </row>
    <row r="37" spans="1:18" ht="20.149999999999999" customHeight="1">
      <c r="A37" s="479" t="s">
        <v>440</v>
      </c>
      <c r="B37" s="479"/>
      <c r="C37" s="479"/>
      <c r="D37" s="36">
        <v>-6870</v>
      </c>
      <c r="E37" s="36">
        <v>-7815</v>
      </c>
      <c r="F37" s="36">
        <v>-7389</v>
      </c>
      <c r="G37" s="36">
        <v>-11623</v>
      </c>
      <c r="H37" s="213"/>
      <c r="I37" s="36">
        <v>-13461</v>
      </c>
      <c r="J37" s="213"/>
      <c r="K37" s="36">
        <v>-11736</v>
      </c>
      <c r="L37" s="36">
        <v>-11766</v>
      </c>
      <c r="M37" s="36">
        <v>-12437</v>
      </c>
      <c r="N37" s="36">
        <v>-12462</v>
      </c>
      <c r="O37" s="36"/>
      <c r="P37" s="36">
        <v>-12444</v>
      </c>
    </row>
    <row r="38" spans="1:18" ht="20.149999999999999" customHeight="1">
      <c r="A38" s="480" t="s">
        <v>439</v>
      </c>
      <c r="B38" s="480"/>
      <c r="C38" s="480"/>
      <c r="D38" s="196">
        <v>67577</v>
      </c>
      <c r="E38" s="196">
        <v>76546</v>
      </c>
      <c r="F38" s="196">
        <v>88868</v>
      </c>
      <c r="G38" s="196">
        <v>104611</v>
      </c>
      <c r="H38" s="222" t="s">
        <v>33</v>
      </c>
      <c r="I38" s="196">
        <v>102291</v>
      </c>
      <c r="J38" s="222" t="s">
        <v>188</v>
      </c>
      <c r="K38" s="196">
        <v>107404</v>
      </c>
      <c r="L38" s="196">
        <v>116591</v>
      </c>
      <c r="M38" s="196">
        <v>119974</v>
      </c>
      <c r="N38" s="196">
        <v>122330</v>
      </c>
      <c r="O38" s="222" t="s">
        <v>193</v>
      </c>
      <c r="P38" s="196">
        <v>121375</v>
      </c>
    </row>
    <row r="39" spans="1:18" ht="20.149999999999999" customHeight="1">
      <c r="A39" s="481" t="s">
        <v>35</v>
      </c>
      <c r="B39" s="481"/>
      <c r="C39" s="481"/>
      <c r="D39" s="234">
        <v>-98209</v>
      </c>
      <c r="E39" s="234">
        <v>-107294</v>
      </c>
      <c r="F39" s="234">
        <v>-119230</v>
      </c>
      <c r="G39" s="234">
        <v>-127468</v>
      </c>
      <c r="H39" s="217"/>
      <c r="I39" s="234">
        <v>-137147</v>
      </c>
      <c r="J39" s="217"/>
      <c r="K39" s="234">
        <v>-141553</v>
      </c>
      <c r="L39" s="234">
        <v>-151294</v>
      </c>
      <c r="M39" s="234">
        <v>-158029</v>
      </c>
      <c r="N39" s="234">
        <v>-160489</v>
      </c>
      <c r="O39" s="234"/>
      <c r="P39" s="234">
        <v>-164279</v>
      </c>
      <c r="R39" s="233"/>
    </row>
    <row r="40" spans="1:18" ht="20.149999999999999" customHeight="1">
      <c r="A40" s="483" t="s">
        <v>7</v>
      </c>
      <c r="B40" s="483"/>
      <c r="C40" s="483"/>
      <c r="D40" s="300"/>
      <c r="E40" s="300"/>
      <c r="F40" s="300"/>
      <c r="G40" s="300"/>
      <c r="H40" s="301"/>
      <c r="I40" s="300"/>
      <c r="J40" s="301"/>
      <c r="K40" s="300"/>
      <c r="L40" s="300"/>
      <c r="M40" s="300"/>
      <c r="N40" s="300"/>
      <c r="O40" s="300"/>
      <c r="P40" s="300"/>
      <c r="R40" s="233"/>
    </row>
    <row r="41" spans="1:18" ht="20.149999999999999" customHeight="1">
      <c r="A41" s="479" t="s">
        <v>9</v>
      </c>
      <c r="B41" s="479"/>
      <c r="C41" s="479"/>
      <c r="D41" s="36">
        <v>-6665</v>
      </c>
      <c r="E41" s="36">
        <v>-5474</v>
      </c>
      <c r="F41" s="36">
        <v>-5438</v>
      </c>
      <c r="G41" s="36">
        <v>-6404</v>
      </c>
      <c r="H41" s="213"/>
      <c r="I41" s="36">
        <v>-7272</v>
      </c>
      <c r="J41" s="213"/>
      <c r="K41" s="36">
        <v>-6821</v>
      </c>
      <c r="L41" s="36">
        <v>-6999</v>
      </c>
      <c r="M41" s="36">
        <v>-7056</v>
      </c>
      <c r="N41" s="36">
        <v>-7195</v>
      </c>
      <c r="O41" s="36"/>
      <c r="P41" s="36">
        <v>-7886</v>
      </c>
    </row>
    <row r="42" spans="1:18" ht="20.149999999999999" customHeight="1">
      <c r="A42" s="480" t="s">
        <v>441</v>
      </c>
      <c r="B42" s="480"/>
      <c r="C42" s="480"/>
      <c r="D42" s="196">
        <v>-2215</v>
      </c>
      <c r="E42" s="196">
        <v>-2361</v>
      </c>
      <c r="F42" s="196">
        <v>-2410</v>
      </c>
      <c r="G42" s="196">
        <v>-2400</v>
      </c>
      <c r="H42" s="212"/>
      <c r="I42" s="196">
        <v>-2950</v>
      </c>
      <c r="J42" s="212"/>
      <c r="K42" s="196">
        <v>-3161</v>
      </c>
      <c r="L42" s="196">
        <v>-2970</v>
      </c>
      <c r="M42" s="196">
        <v>-3099</v>
      </c>
      <c r="N42" s="196">
        <v>-3073</v>
      </c>
      <c r="O42" s="196"/>
      <c r="P42" s="196">
        <v>-3045</v>
      </c>
      <c r="R42" s="233"/>
    </row>
    <row r="43" spans="1:18" ht="20.149999999999999" customHeight="1">
      <c r="A43" s="481" t="s">
        <v>91</v>
      </c>
      <c r="B43" s="481"/>
      <c r="C43" s="481"/>
      <c r="D43" s="234">
        <v>-8880</v>
      </c>
      <c r="E43" s="234">
        <v>-7835</v>
      </c>
      <c r="F43" s="234">
        <v>-7848</v>
      </c>
      <c r="G43" s="234">
        <v>-8804</v>
      </c>
      <c r="H43" s="217"/>
      <c r="I43" s="234">
        <v>-10222</v>
      </c>
      <c r="J43" s="217"/>
      <c r="K43" s="234">
        <v>-9982</v>
      </c>
      <c r="L43" s="234">
        <v>-9969</v>
      </c>
      <c r="M43" s="234">
        <v>-10155</v>
      </c>
      <c r="N43" s="234">
        <v>-10268</v>
      </c>
      <c r="O43" s="234"/>
      <c r="P43" s="234">
        <v>-10931</v>
      </c>
      <c r="R43" s="233"/>
    </row>
    <row r="44" spans="1:18" ht="20.149999999999999" customHeight="1">
      <c r="A44" s="483" t="s">
        <v>92</v>
      </c>
      <c r="B44" s="483"/>
      <c r="C44" s="483"/>
      <c r="D44" s="198">
        <v>-107089</v>
      </c>
      <c r="E44" s="256">
        <v>-115129</v>
      </c>
      <c r="F44" s="256">
        <v>-127078</v>
      </c>
      <c r="G44" s="256">
        <v>-136272</v>
      </c>
      <c r="H44" s="219"/>
      <c r="I44" s="256">
        <v>-147369</v>
      </c>
      <c r="J44" s="219"/>
      <c r="K44" s="256">
        <v>-151535</v>
      </c>
      <c r="L44" s="256">
        <v>-161263</v>
      </c>
      <c r="M44" s="256">
        <v>-168184</v>
      </c>
      <c r="N44" s="256">
        <v>-170757</v>
      </c>
      <c r="O44" s="256"/>
      <c r="P44" s="256">
        <v>-175210</v>
      </c>
      <c r="R44" s="233"/>
    </row>
    <row r="45" spans="1:18" ht="20.149999999999999" customHeight="1">
      <c r="A45" s="487" t="s">
        <v>276</v>
      </c>
      <c r="B45" s="487"/>
      <c r="C45" s="487"/>
      <c r="D45" s="405"/>
      <c r="E45" s="234"/>
      <c r="F45" s="234"/>
      <c r="G45" s="234"/>
      <c r="H45" s="217"/>
      <c r="I45" s="234"/>
      <c r="J45" s="217"/>
      <c r="K45" s="234"/>
      <c r="L45" s="234"/>
      <c r="M45" s="234">
        <v>0</v>
      </c>
      <c r="N45" s="234">
        <v>-2000</v>
      </c>
      <c r="O45" s="234"/>
      <c r="P45" s="234">
        <v>-1500</v>
      </c>
      <c r="R45" s="233"/>
    </row>
    <row r="46" spans="1:18" ht="20.149999999999999" customHeight="1" thickBot="1">
      <c r="A46" s="482" t="s">
        <v>442</v>
      </c>
      <c r="B46" s="482"/>
      <c r="C46" s="482"/>
      <c r="D46" s="406">
        <v>7675</v>
      </c>
      <c r="E46" s="407">
        <v>1845</v>
      </c>
      <c r="F46" s="407">
        <v>-4378</v>
      </c>
      <c r="G46" s="407">
        <v>2567</v>
      </c>
      <c r="H46" s="408"/>
      <c r="I46" s="407">
        <v>-3126</v>
      </c>
      <c r="J46" s="408"/>
      <c r="K46" s="407">
        <v>-5994</v>
      </c>
      <c r="L46" s="407">
        <v>-5175</v>
      </c>
      <c r="M46" s="407">
        <v>-7655</v>
      </c>
      <c r="N46" s="407">
        <v>-6265</v>
      </c>
      <c r="O46" s="407"/>
      <c r="P46" s="407">
        <v>-3954</v>
      </c>
      <c r="R46" s="233"/>
    </row>
    <row r="47" spans="1:18" ht="39" customHeight="1">
      <c r="A47" s="96" t="s">
        <v>291</v>
      </c>
      <c r="B47" s="96"/>
      <c r="C47" s="422" t="s">
        <v>358</v>
      </c>
      <c r="D47" s="422"/>
      <c r="E47" s="422"/>
      <c r="F47" s="422"/>
      <c r="G47" s="422"/>
      <c r="H47" s="422"/>
      <c r="I47" s="422"/>
      <c r="J47" s="422"/>
      <c r="K47" s="422"/>
      <c r="L47" s="422"/>
      <c r="M47" s="422"/>
      <c r="N47" s="422"/>
      <c r="O47" s="422"/>
      <c r="P47" s="422"/>
      <c r="R47" s="233"/>
    </row>
    <row r="48" spans="1:18" ht="39" customHeight="1">
      <c r="A48" s="96" t="s">
        <v>33</v>
      </c>
      <c r="B48" s="422" t="s">
        <v>296</v>
      </c>
      <c r="C48" s="422"/>
      <c r="D48" s="422"/>
      <c r="E48" s="422"/>
      <c r="F48" s="422"/>
      <c r="G48" s="422"/>
      <c r="H48" s="422"/>
      <c r="I48" s="422"/>
      <c r="J48" s="422"/>
      <c r="K48" s="422"/>
      <c r="L48" s="422"/>
      <c r="M48" s="422"/>
      <c r="N48" s="422"/>
      <c r="O48" s="422"/>
      <c r="P48" s="422"/>
    </row>
    <row r="49" spans="1:16" ht="38.5" customHeight="1">
      <c r="A49" s="96" t="s">
        <v>197</v>
      </c>
      <c r="B49" s="422" t="s">
        <v>406</v>
      </c>
      <c r="C49" s="422"/>
      <c r="D49" s="422"/>
      <c r="E49" s="422"/>
      <c r="F49" s="422"/>
      <c r="G49" s="422"/>
      <c r="H49" s="422"/>
      <c r="I49" s="422"/>
      <c r="J49" s="422"/>
      <c r="K49" s="422"/>
      <c r="L49" s="422"/>
      <c r="M49" s="422"/>
      <c r="N49" s="422"/>
      <c r="O49" s="422"/>
      <c r="P49" s="422"/>
    </row>
    <row r="50" spans="1:16" ht="59" customHeight="1">
      <c r="A50" s="96" t="s">
        <v>188</v>
      </c>
      <c r="B50" s="422" t="s">
        <v>416</v>
      </c>
      <c r="C50" s="422"/>
      <c r="D50" s="422"/>
      <c r="E50" s="422"/>
      <c r="F50" s="422"/>
      <c r="G50" s="422"/>
      <c r="H50" s="422"/>
      <c r="I50" s="422"/>
      <c r="J50" s="422"/>
      <c r="K50" s="422"/>
      <c r="L50" s="422"/>
      <c r="M50" s="422"/>
      <c r="N50" s="422"/>
      <c r="O50" s="422"/>
      <c r="P50" s="422"/>
    </row>
    <row r="51" spans="1:16" ht="38" customHeight="1">
      <c r="A51" s="96" t="s">
        <v>193</v>
      </c>
      <c r="B51" s="422" t="s">
        <v>443</v>
      </c>
      <c r="C51" s="422"/>
      <c r="D51" s="422"/>
      <c r="E51" s="422"/>
      <c r="F51" s="422"/>
      <c r="G51" s="422"/>
      <c r="H51" s="422"/>
      <c r="I51" s="422"/>
      <c r="J51" s="422"/>
      <c r="K51" s="422"/>
      <c r="L51" s="422"/>
      <c r="M51" s="422"/>
      <c r="N51" s="422"/>
      <c r="O51" s="422"/>
      <c r="P51" s="422"/>
    </row>
    <row r="52" spans="1:16" ht="20" customHeight="1">
      <c r="A52" s="96" t="s">
        <v>194</v>
      </c>
      <c r="B52" s="427" t="s">
        <v>203</v>
      </c>
      <c r="C52" s="427"/>
      <c r="D52" s="427"/>
      <c r="E52" s="427"/>
      <c r="F52" s="427"/>
      <c r="G52" s="427"/>
      <c r="H52" s="427"/>
      <c r="I52" s="427"/>
      <c r="J52" s="427"/>
      <c r="K52" s="427"/>
      <c r="L52" s="427"/>
      <c r="M52" s="427"/>
      <c r="N52" s="427"/>
      <c r="O52" s="427"/>
      <c r="P52" s="427"/>
    </row>
    <row r="53" spans="1:16" ht="20.149999999999999" customHeight="1">
      <c r="A53" s="96" t="s">
        <v>50</v>
      </c>
      <c r="B53" s="427" t="s">
        <v>305</v>
      </c>
      <c r="C53" s="427"/>
      <c r="D53" s="427"/>
      <c r="E53" s="427"/>
      <c r="F53" s="427"/>
      <c r="G53" s="427"/>
      <c r="H53" s="427"/>
      <c r="I53" s="427"/>
      <c r="J53" s="427"/>
      <c r="K53" s="427"/>
      <c r="L53" s="427"/>
      <c r="M53" s="427"/>
      <c r="N53" s="427"/>
      <c r="O53" s="427"/>
      <c r="P53" s="427"/>
    </row>
    <row r="54" spans="1:16" ht="20.149999999999999" customHeight="1">
      <c r="A54" s="96" t="s">
        <v>97</v>
      </c>
      <c r="B54" s="422" t="s">
        <v>204</v>
      </c>
      <c r="C54" s="422"/>
      <c r="D54" s="422"/>
      <c r="E54" s="422"/>
      <c r="F54" s="422"/>
      <c r="G54" s="422"/>
      <c r="H54" s="422"/>
      <c r="I54" s="422"/>
      <c r="J54" s="422"/>
      <c r="K54" s="422"/>
      <c r="L54" s="422"/>
      <c r="M54" s="422"/>
      <c r="N54" s="422"/>
      <c r="O54" s="422"/>
      <c r="P54" s="422"/>
    </row>
    <row r="55" spans="1:16">
      <c r="A55" s="96" t="s">
        <v>55</v>
      </c>
      <c r="B55" s="422" t="s">
        <v>374</v>
      </c>
      <c r="C55" s="422"/>
      <c r="D55" s="422"/>
      <c r="E55" s="422"/>
      <c r="F55" s="422"/>
      <c r="G55" s="422"/>
      <c r="H55" s="422"/>
      <c r="I55" s="422"/>
      <c r="J55" s="422"/>
      <c r="K55" s="422"/>
      <c r="L55" s="422"/>
      <c r="M55" s="422"/>
      <c r="N55" s="422"/>
      <c r="O55" s="422"/>
      <c r="P55" s="422"/>
    </row>
    <row r="57" spans="1:16">
      <c r="C57" s="478"/>
      <c r="D57" s="478"/>
      <c r="E57" s="478"/>
      <c r="F57" s="478"/>
      <c r="G57" s="478"/>
      <c r="H57" s="478"/>
      <c r="I57" s="478"/>
      <c r="J57" s="478"/>
      <c r="K57" s="302"/>
      <c r="L57" s="302"/>
      <c r="M57" s="302"/>
      <c r="N57" s="302"/>
      <c r="O57" s="302"/>
    </row>
  </sheetData>
  <mergeCells count="56">
    <mergeCell ref="A6:P6"/>
    <mergeCell ref="A11:C11"/>
    <mergeCell ref="A12:C12"/>
    <mergeCell ref="A8:C8"/>
    <mergeCell ref="A9:C9"/>
    <mergeCell ref="A10:C10"/>
    <mergeCell ref="A7:P7"/>
    <mergeCell ref="A3:J3"/>
    <mergeCell ref="A5:J5"/>
    <mergeCell ref="A4:P4"/>
    <mergeCell ref="A2:P2"/>
    <mergeCell ref="A1:P1"/>
    <mergeCell ref="A13:C13"/>
    <mergeCell ref="A14:C14"/>
    <mergeCell ref="A17:C17"/>
    <mergeCell ref="A18:C18"/>
    <mergeCell ref="A22:C22"/>
    <mergeCell ref="A19:C19"/>
    <mergeCell ref="A15:C15"/>
    <mergeCell ref="A16:C16"/>
    <mergeCell ref="A23:C23"/>
    <mergeCell ref="A24:C24"/>
    <mergeCell ref="A25:C25"/>
    <mergeCell ref="A20:C20"/>
    <mergeCell ref="A21:C21"/>
    <mergeCell ref="B52:P52"/>
    <mergeCell ref="A36:C36"/>
    <mergeCell ref="A26:C26"/>
    <mergeCell ref="A27:C27"/>
    <mergeCell ref="A28:C28"/>
    <mergeCell ref="A29:C29"/>
    <mergeCell ref="A32:C32"/>
    <mergeCell ref="A34:C34"/>
    <mergeCell ref="A33:C33"/>
    <mergeCell ref="A35:C35"/>
    <mergeCell ref="B49:P49"/>
    <mergeCell ref="A30:C30"/>
    <mergeCell ref="A31:C31"/>
    <mergeCell ref="B51:P51"/>
    <mergeCell ref="A45:C45"/>
    <mergeCell ref="B53:P53"/>
    <mergeCell ref="C57:J57"/>
    <mergeCell ref="A37:C37"/>
    <mergeCell ref="A38:C38"/>
    <mergeCell ref="A39:C39"/>
    <mergeCell ref="A46:C46"/>
    <mergeCell ref="A40:C40"/>
    <mergeCell ref="A41:C41"/>
    <mergeCell ref="A42:C42"/>
    <mergeCell ref="A43:C43"/>
    <mergeCell ref="A44:C44"/>
    <mergeCell ref="B54:P54"/>
    <mergeCell ref="B50:P50"/>
    <mergeCell ref="B48:P48"/>
    <mergeCell ref="C47:P47"/>
    <mergeCell ref="B55:P55"/>
  </mergeCells>
  <phoneticPr fontId="14" type="noConversion"/>
  <hyperlinks>
    <hyperlink ref="A1" location="TdM!A1" display="Retour à la table des matières" xr:uid="{00000000-0004-0000-0C00-000000000000}"/>
    <hyperlink ref="A1:J1" location="TM!A1" display="Retour à la table des matières" xr:uid="{00000000-0004-0000-0C00-000002000000}"/>
  </hyperlinks>
  <pageMargins left="0.43307086614173229" right="0.23622047244094491" top="0.74803149606299213" bottom="0.74803149606299213" header="0.31496062992125984" footer="0.31496062992125984"/>
  <pageSetup paperSize="5" scale="71" orientation="portrait" r:id="rId1"/>
  <ignoredErrors>
    <ignoredError sqref="H25:J38 H11:J23 A48:A50 A51:A55 O21:O3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92D050"/>
    <pageSetUpPr fitToPage="1"/>
  </sheetPr>
  <dimension ref="A1:AG38"/>
  <sheetViews>
    <sheetView showGridLines="0" zoomScaleNormal="100" workbookViewId="0">
      <selection sqref="A1:L1"/>
    </sheetView>
  </sheetViews>
  <sheetFormatPr baseColWidth="10" defaultColWidth="11.453125" defaultRowHeight="18"/>
  <cols>
    <col min="1" max="1" width="4.54296875" style="39" customWidth="1"/>
    <col min="2" max="2" width="2.54296875" style="39" customWidth="1"/>
    <col min="3" max="3" width="9.54296875" style="39" customWidth="1"/>
    <col min="4" max="4" width="16.54296875" style="39" customWidth="1"/>
    <col min="5" max="5" width="5.54296875" style="39" customWidth="1"/>
    <col min="6" max="6" width="16.54296875" style="39" customWidth="1"/>
    <col min="7" max="7" width="3.453125" style="39" customWidth="1"/>
    <col min="8" max="9" width="16.54296875" style="39" customWidth="1"/>
    <col min="10" max="10" width="3.453125" style="39" customWidth="1"/>
    <col min="11" max="12" width="16.54296875" style="39" customWidth="1"/>
    <col min="13" max="16384" width="11.453125" style="39"/>
  </cols>
  <sheetData>
    <row r="1" spans="1:13" s="173" customFormat="1" ht="14.15" customHeight="1">
      <c r="A1" s="425" t="s">
        <v>23</v>
      </c>
      <c r="B1" s="425"/>
      <c r="C1" s="425"/>
      <c r="D1" s="425"/>
      <c r="E1" s="425"/>
      <c r="F1" s="425"/>
      <c r="G1" s="425"/>
      <c r="H1" s="425"/>
      <c r="I1" s="425"/>
      <c r="J1" s="425"/>
      <c r="K1" s="425"/>
      <c r="L1" s="425"/>
    </row>
    <row r="2" spans="1:13" s="131" customFormat="1" ht="25" customHeight="1">
      <c r="A2" s="436" t="s">
        <v>409</v>
      </c>
      <c r="B2" s="436"/>
      <c r="C2" s="436"/>
      <c r="D2" s="436"/>
      <c r="E2" s="436"/>
      <c r="F2" s="436"/>
      <c r="G2" s="436"/>
      <c r="H2" s="436"/>
      <c r="I2" s="436"/>
      <c r="J2" s="436"/>
      <c r="K2" s="436"/>
      <c r="L2" s="436"/>
    </row>
    <row r="3" spans="1:13" s="131" customFormat="1" ht="12.65" customHeight="1">
      <c r="A3" s="440"/>
      <c r="B3" s="440"/>
      <c r="C3" s="440"/>
      <c r="D3" s="440"/>
      <c r="E3" s="440"/>
      <c r="F3" s="440"/>
      <c r="G3" s="440"/>
      <c r="H3" s="440"/>
      <c r="I3" s="440"/>
      <c r="J3" s="440"/>
      <c r="K3" s="440"/>
      <c r="L3" s="440"/>
    </row>
    <row r="4" spans="1:13" s="130" customFormat="1" ht="18" customHeight="1">
      <c r="A4" s="441" t="s">
        <v>98</v>
      </c>
      <c r="B4" s="441"/>
      <c r="C4" s="441"/>
      <c r="D4" s="441"/>
      <c r="E4" s="441"/>
      <c r="F4" s="441"/>
      <c r="G4" s="441"/>
      <c r="H4" s="441"/>
      <c r="I4" s="441"/>
      <c r="J4" s="441"/>
      <c r="K4" s="441"/>
      <c r="L4" s="441"/>
    </row>
    <row r="5" spans="1:13" ht="12.75" customHeight="1">
      <c r="A5" s="446"/>
      <c r="B5" s="446"/>
      <c r="C5" s="446"/>
      <c r="D5" s="446"/>
      <c r="E5" s="446"/>
      <c r="F5" s="446"/>
      <c r="G5" s="446"/>
      <c r="H5" s="446"/>
      <c r="I5" s="446"/>
      <c r="J5" s="446"/>
      <c r="K5" s="446"/>
      <c r="L5" s="446"/>
    </row>
    <row r="6" spans="1:13" ht="23.15" customHeight="1">
      <c r="A6" s="447" t="s">
        <v>9</v>
      </c>
      <c r="B6" s="447"/>
      <c r="C6" s="447"/>
      <c r="D6" s="447"/>
      <c r="E6" s="447"/>
      <c r="F6" s="447"/>
      <c r="G6" s="447"/>
      <c r="H6" s="447"/>
      <c r="I6" s="447"/>
      <c r="J6" s="447"/>
      <c r="K6" s="447"/>
      <c r="L6" s="447"/>
    </row>
    <row r="7" spans="1:13" ht="20.149999999999999" customHeight="1">
      <c r="A7" s="431" t="s">
        <v>30</v>
      </c>
      <c r="B7" s="431"/>
      <c r="C7" s="431"/>
      <c r="D7" s="431"/>
      <c r="E7" s="431"/>
      <c r="F7" s="431"/>
      <c r="G7" s="431"/>
      <c r="H7" s="431"/>
      <c r="I7" s="431"/>
      <c r="J7" s="431"/>
      <c r="K7" s="431"/>
      <c r="L7" s="431"/>
    </row>
    <row r="8" spans="1:13" ht="42.65" customHeight="1">
      <c r="A8" s="77"/>
      <c r="B8" s="77"/>
      <c r="C8" s="77"/>
      <c r="D8" s="49" t="s">
        <v>31</v>
      </c>
      <c r="E8" s="50" t="s">
        <v>212</v>
      </c>
      <c r="F8" s="49" t="s">
        <v>262</v>
      </c>
      <c r="G8" s="50"/>
      <c r="H8" s="49" t="s">
        <v>94</v>
      </c>
      <c r="I8" s="49" t="s">
        <v>95</v>
      </c>
      <c r="J8" s="49"/>
      <c r="K8" s="49" t="s">
        <v>36</v>
      </c>
      <c r="L8" s="49" t="s">
        <v>96</v>
      </c>
    </row>
    <row r="9" spans="1:13" ht="20.149999999999999" customHeight="1">
      <c r="A9" s="444" t="s">
        <v>381</v>
      </c>
      <c r="B9" s="444"/>
      <c r="C9" s="444"/>
      <c r="D9" s="38">
        <v>105564</v>
      </c>
      <c r="E9" s="38"/>
      <c r="F9" s="38">
        <v>29102</v>
      </c>
      <c r="G9" s="38"/>
      <c r="H9" s="38">
        <v>134666</v>
      </c>
      <c r="I9" s="38">
        <v>-135426</v>
      </c>
      <c r="J9" s="43"/>
      <c r="K9" s="38">
        <v>-7886</v>
      </c>
      <c r="L9" s="38">
        <v>-143312</v>
      </c>
    </row>
    <row r="10" spans="1:13" ht="20.149999999999999" customHeight="1">
      <c r="A10" s="446" t="s">
        <v>335</v>
      </c>
      <c r="B10" s="446"/>
      <c r="C10" s="446"/>
      <c r="D10" s="41">
        <v>101132</v>
      </c>
      <c r="E10" s="41"/>
      <c r="F10" s="41">
        <v>28905</v>
      </c>
      <c r="G10" s="41"/>
      <c r="H10" s="41">
        <v>130037</v>
      </c>
      <c r="I10" s="41">
        <v>-133999</v>
      </c>
      <c r="J10" s="311"/>
      <c r="K10" s="41">
        <v>-7195</v>
      </c>
      <c r="L10" s="41">
        <v>-141194</v>
      </c>
    </row>
    <row r="11" spans="1:13" ht="20.149999999999999" customHeight="1">
      <c r="A11" s="444" t="s">
        <v>284</v>
      </c>
      <c r="B11" s="444"/>
      <c r="C11" s="444"/>
      <c r="D11" s="38">
        <v>97387</v>
      </c>
      <c r="E11" s="38"/>
      <c r="F11" s="38">
        <v>27400</v>
      </c>
      <c r="G11" s="38"/>
      <c r="H11" s="38">
        <v>124787</v>
      </c>
      <c r="I11" s="38">
        <v>-132278</v>
      </c>
      <c r="J11" s="43"/>
      <c r="K11" s="38">
        <v>-7056</v>
      </c>
      <c r="L11" s="38">
        <v>-139334</v>
      </c>
    </row>
    <row r="12" spans="1:13" ht="20.149999999999999" customHeight="1">
      <c r="A12" s="446" t="s">
        <v>237</v>
      </c>
      <c r="B12" s="446"/>
      <c r="C12" s="446"/>
      <c r="D12" s="41">
        <v>93890</v>
      </c>
      <c r="E12" s="41"/>
      <c r="F12" s="41">
        <v>27650</v>
      </c>
      <c r="G12" s="41"/>
      <c r="H12" s="41">
        <v>121540</v>
      </c>
      <c r="I12" s="41">
        <v>-127714</v>
      </c>
      <c r="J12" s="311"/>
      <c r="K12" s="41">
        <v>-6999</v>
      </c>
      <c r="L12" s="41">
        <v>-134713</v>
      </c>
    </row>
    <row r="13" spans="1:13" ht="20.149999999999999" customHeight="1">
      <c r="A13" s="444" t="s">
        <v>216</v>
      </c>
      <c r="B13" s="444"/>
      <c r="C13" s="444"/>
      <c r="D13" s="38">
        <v>83885</v>
      </c>
      <c r="E13" s="38"/>
      <c r="F13" s="38">
        <v>27727</v>
      </c>
      <c r="G13" s="38"/>
      <c r="H13" s="38">
        <v>111612</v>
      </c>
      <c r="I13" s="38">
        <v>-118106</v>
      </c>
      <c r="J13" s="43"/>
      <c r="K13" s="38">
        <v>-6821</v>
      </c>
      <c r="L13" s="38">
        <v>-124927</v>
      </c>
    </row>
    <row r="14" spans="1:13" ht="20.149999999999999" customHeight="1">
      <c r="A14" s="446" t="s">
        <v>179</v>
      </c>
      <c r="B14" s="446"/>
      <c r="C14" s="446"/>
      <c r="D14" s="41">
        <v>83380</v>
      </c>
      <c r="E14" s="41"/>
      <c r="F14" s="41">
        <v>25824</v>
      </c>
      <c r="G14" s="41"/>
      <c r="H14" s="41">
        <v>109204</v>
      </c>
      <c r="I14" s="41">
        <v>-117792</v>
      </c>
      <c r="J14" s="311" t="s">
        <v>188</v>
      </c>
      <c r="K14" s="41">
        <v>-7272</v>
      </c>
      <c r="L14" s="41">
        <v>-125064</v>
      </c>
      <c r="M14" s="106"/>
    </row>
    <row r="15" spans="1:13" ht="20.149999999999999" customHeight="1">
      <c r="A15" s="444" t="s">
        <v>165</v>
      </c>
      <c r="B15" s="444"/>
      <c r="C15" s="444"/>
      <c r="D15" s="38">
        <v>79645</v>
      </c>
      <c r="E15" s="38"/>
      <c r="F15" s="38">
        <v>26375</v>
      </c>
      <c r="G15" s="38"/>
      <c r="H15" s="38">
        <v>106020</v>
      </c>
      <c r="I15" s="38">
        <v>-113583</v>
      </c>
      <c r="J15" s="43" t="s">
        <v>193</v>
      </c>
      <c r="K15" s="38">
        <v>-6404</v>
      </c>
      <c r="L15" s="38">
        <v>-119987</v>
      </c>
      <c r="M15" s="106"/>
    </row>
    <row r="16" spans="1:13" ht="20.149999999999999" customHeight="1">
      <c r="A16" s="446" t="s">
        <v>41</v>
      </c>
      <c r="B16" s="446"/>
      <c r="C16" s="446"/>
      <c r="D16" s="41">
        <v>68207</v>
      </c>
      <c r="E16" s="41"/>
      <c r="F16" s="41">
        <v>27904</v>
      </c>
      <c r="G16" s="41"/>
      <c r="H16" s="41">
        <v>96111</v>
      </c>
      <c r="I16" s="41">
        <v>-102081</v>
      </c>
      <c r="J16" s="41"/>
      <c r="K16" s="41">
        <v>-5438</v>
      </c>
      <c r="L16" s="41">
        <v>-107519</v>
      </c>
      <c r="M16" s="106"/>
    </row>
    <row r="17" spans="1:13" ht="20.149999999999999" customHeight="1">
      <c r="A17" s="444" t="s">
        <v>42</v>
      </c>
      <c r="B17" s="444"/>
      <c r="C17" s="444"/>
      <c r="D17" s="38">
        <v>66196</v>
      </c>
      <c r="E17" s="38"/>
      <c r="F17" s="38">
        <v>22975</v>
      </c>
      <c r="G17" s="38"/>
      <c r="H17" s="38">
        <v>89171</v>
      </c>
      <c r="I17" s="38">
        <v>-86655</v>
      </c>
      <c r="J17" s="38"/>
      <c r="K17" s="38">
        <v>-5474</v>
      </c>
      <c r="L17" s="38">
        <v>-92129</v>
      </c>
      <c r="M17" s="106"/>
    </row>
    <row r="18" spans="1:13" ht="20.149999999999999" customHeight="1">
      <c r="A18" s="446" t="s">
        <v>43</v>
      </c>
      <c r="B18" s="446"/>
      <c r="C18" s="446"/>
      <c r="D18" s="41">
        <v>66235</v>
      </c>
      <c r="E18" s="41"/>
      <c r="F18" s="41">
        <v>21034</v>
      </c>
      <c r="G18" s="41"/>
      <c r="H18" s="41">
        <v>87269</v>
      </c>
      <c r="I18" s="41">
        <v>-76507</v>
      </c>
      <c r="J18" s="41"/>
      <c r="K18" s="41">
        <v>-6665</v>
      </c>
      <c r="L18" s="41">
        <v>-83172</v>
      </c>
      <c r="M18" s="106"/>
    </row>
    <row r="19" spans="1:13" ht="20.149999999999999" customHeight="1">
      <c r="A19" s="444" t="s">
        <v>44</v>
      </c>
      <c r="B19" s="444"/>
      <c r="C19" s="444"/>
      <c r="D19" s="38">
        <v>62006</v>
      </c>
      <c r="E19" s="38"/>
      <c r="F19" s="38">
        <v>20072</v>
      </c>
      <c r="G19" s="38"/>
      <c r="H19" s="38">
        <v>82078</v>
      </c>
      <c r="I19" s="38">
        <v>-72735</v>
      </c>
      <c r="J19" s="38"/>
      <c r="K19" s="38">
        <v>-7162</v>
      </c>
      <c r="L19" s="38">
        <v>-79897</v>
      </c>
      <c r="M19" s="106"/>
    </row>
    <row r="20" spans="1:13" ht="20.149999999999999" customHeight="1">
      <c r="A20" s="446" t="s">
        <v>45</v>
      </c>
      <c r="B20" s="446"/>
      <c r="C20" s="446"/>
      <c r="D20" s="41">
        <v>59567</v>
      </c>
      <c r="E20" s="41"/>
      <c r="F20" s="41">
        <v>18582</v>
      </c>
      <c r="G20" s="41"/>
      <c r="H20" s="41">
        <v>78149</v>
      </c>
      <c r="I20" s="41">
        <v>-69482</v>
      </c>
      <c r="J20" s="41"/>
      <c r="K20" s="41">
        <v>-7536</v>
      </c>
      <c r="L20" s="41">
        <v>-77018</v>
      </c>
      <c r="M20" s="106"/>
    </row>
    <row r="21" spans="1:13" ht="20.149999999999999" customHeight="1">
      <c r="A21" s="444" t="s">
        <v>46</v>
      </c>
      <c r="B21" s="444"/>
      <c r="C21" s="444"/>
      <c r="D21" s="38">
        <v>58663</v>
      </c>
      <c r="E21" s="107"/>
      <c r="F21" s="38">
        <v>17413</v>
      </c>
      <c r="G21" s="38"/>
      <c r="H21" s="38">
        <v>76076</v>
      </c>
      <c r="I21" s="38">
        <v>-67124</v>
      </c>
      <c r="J21" s="38"/>
      <c r="K21" s="38">
        <v>-7956</v>
      </c>
      <c r="L21" s="38">
        <v>-75080</v>
      </c>
      <c r="M21" s="106"/>
    </row>
    <row r="22" spans="1:13" ht="20.149999999999999" customHeight="1">
      <c r="A22" s="446" t="s">
        <v>47</v>
      </c>
      <c r="B22" s="446"/>
      <c r="C22" s="446"/>
      <c r="D22" s="41">
        <v>55892</v>
      </c>
      <c r="E22" s="336"/>
      <c r="F22" s="41">
        <v>17260</v>
      </c>
      <c r="G22" s="41"/>
      <c r="H22" s="41">
        <v>73152</v>
      </c>
      <c r="I22" s="41">
        <v>-66966</v>
      </c>
      <c r="J22" s="41"/>
      <c r="K22" s="41">
        <v>-8142</v>
      </c>
      <c r="L22" s="41">
        <v>-75108</v>
      </c>
      <c r="M22" s="106"/>
    </row>
    <row r="23" spans="1:13" ht="20.149999999999999" customHeight="1">
      <c r="A23" s="444" t="s">
        <v>48</v>
      </c>
      <c r="B23" s="444"/>
      <c r="C23" s="444"/>
      <c r="D23" s="38">
        <v>54317</v>
      </c>
      <c r="E23" s="107"/>
      <c r="F23" s="38">
        <v>16958</v>
      </c>
      <c r="G23" s="38"/>
      <c r="H23" s="38">
        <v>71275</v>
      </c>
      <c r="I23" s="38">
        <v>-66179</v>
      </c>
      <c r="J23" s="38"/>
      <c r="K23" s="38">
        <v>-8436</v>
      </c>
      <c r="L23" s="38">
        <v>-74615</v>
      </c>
      <c r="M23" s="106"/>
    </row>
    <row r="24" spans="1:13" ht="20.149999999999999" customHeight="1">
      <c r="A24" s="446" t="s">
        <v>49</v>
      </c>
      <c r="B24" s="446"/>
      <c r="C24" s="446"/>
      <c r="D24" s="41">
        <v>51058</v>
      </c>
      <c r="E24" s="375" t="s">
        <v>194</v>
      </c>
      <c r="F24" s="41">
        <v>15707</v>
      </c>
      <c r="G24" s="41"/>
      <c r="H24" s="41">
        <v>66765</v>
      </c>
      <c r="I24" s="41">
        <v>-63740</v>
      </c>
      <c r="J24" s="41"/>
      <c r="K24" s="41">
        <v>-7760</v>
      </c>
      <c r="L24" s="41">
        <v>-71500</v>
      </c>
      <c r="M24" s="106"/>
    </row>
    <row r="25" spans="1:13" ht="20.149999999999999" customHeight="1">
      <c r="A25" s="450" t="s">
        <v>51</v>
      </c>
      <c r="B25" s="450"/>
      <c r="C25" s="450"/>
      <c r="D25" s="66">
        <v>50882</v>
      </c>
      <c r="E25" s="382"/>
      <c r="F25" s="88">
        <v>15246</v>
      </c>
      <c r="G25" s="66"/>
      <c r="H25" s="66">
        <v>66128</v>
      </c>
      <c r="I25" s="66">
        <v>-62614</v>
      </c>
      <c r="J25" s="66"/>
      <c r="K25" s="66">
        <v>-7343</v>
      </c>
      <c r="L25" s="66">
        <v>-69957</v>
      </c>
      <c r="M25" s="106"/>
    </row>
    <row r="26" spans="1:13" ht="20.149999999999999" customHeight="1">
      <c r="A26" s="319" t="s">
        <v>338</v>
      </c>
      <c r="B26" s="45"/>
      <c r="D26" s="41"/>
      <c r="E26" s="336"/>
      <c r="F26" s="41"/>
      <c r="G26" s="41"/>
      <c r="H26" s="41"/>
      <c r="I26" s="41"/>
      <c r="J26" s="41"/>
      <c r="K26" s="41"/>
      <c r="L26" s="41"/>
      <c r="M26" s="106"/>
    </row>
    <row r="27" spans="1:13" ht="20.149999999999999" customHeight="1">
      <c r="A27" s="444" t="s">
        <v>52</v>
      </c>
      <c r="B27" s="444"/>
      <c r="C27" s="444"/>
      <c r="D27" s="38">
        <v>47551</v>
      </c>
      <c r="E27" s="107"/>
      <c r="F27" s="38">
        <v>15425</v>
      </c>
      <c r="G27" s="38"/>
      <c r="H27" s="38">
        <v>62976</v>
      </c>
      <c r="I27" s="38">
        <v>-60284</v>
      </c>
      <c r="J27" s="38"/>
      <c r="K27" s="38">
        <v>-7081</v>
      </c>
      <c r="L27" s="38">
        <v>-67365</v>
      </c>
      <c r="M27" s="106"/>
    </row>
    <row r="28" spans="1:13" ht="20.149999999999999" customHeight="1">
      <c r="A28" s="446" t="s">
        <v>53</v>
      </c>
      <c r="B28" s="446"/>
      <c r="C28" s="446"/>
      <c r="D28" s="41">
        <v>44202</v>
      </c>
      <c r="E28" s="336"/>
      <c r="F28" s="41">
        <v>15161</v>
      </c>
      <c r="G28" s="41"/>
      <c r="H28" s="41">
        <v>59363</v>
      </c>
      <c r="I28" s="41">
        <v>-58266</v>
      </c>
      <c r="J28" s="41"/>
      <c r="K28" s="41">
        <v>-6241</v>
      </c>
      <c r="L28" s="41">
        <v>-64507</v>
      </c>
      <c r="M28" s="106"/>
    </row>
    <row r="29" spans="1:13" ht="20.149999999999999" customHeight="1">
      <c r="A29" s="444" t="s">
        <v>54</v>
      </c>
      <c r="B29" s="444"/>
      <c r="C29" s="444"/>
      <c r="D29" s="38">
        <v>45215</v>
      </c>
      <c r="E29" s="107"/>
      <c r="F29" s="38">
        <v>14023</v>
      </c>
      <c r="G29" s="38"/>
      <c r="H29" s="38">
        <v>59238</v>
      </c>
      <c r="I29" s="38">
        <v>-55246</v>
      </c>
      <c r="J29" s="38"/>
      <c r="K29" s="38">
        <v>-6639</v>
      </c>
      <c r="L29" s="38">
        <v>-61885</v>
      </c>
      <c r="M29" s="106"/>
    </row>
    <row r="30" spans="1:13" ht="20.149999999999999" customHeight="1">
      <c r="A30" s="446" t="s">
        <v>56</v>
      </c>
      <c r="B30" s="446"/>
      <c r="C30" s="446"/>
      <c r="D30" s="41">
        <v>45946</v>
      </c>
      <c r="E30" s="336"/>
      <c r="F30" s="41">
        <v>13629</v>
      </c>
      <c r="G30" s="41"/>
      <c r="H30" s="41">
        <v>59575</v>
      </c>
      <c r="I30" s="41">
        <v>-51833</v>
      </c>
      <c r="J30" s="41"/>
      <c r="K30" s="41">
        <v>-7160</v>
      </c>
      <c r="L30" s="41">
        <v>-58993</v>
      </c>
      <c r="M30" s="106"/>
    </row>
    <row r="31" spans="1:13" ht="20.149999999999999" customHeight="1" thickBot="1">
      <c r="A31" s="445" t="s">
        <v>57</v>
      </c>
      <c r="B31" s="445"/>
      <c r="C31" s="445"/>
      <c r="D31" s="90">
        <v>46270</v>
      </c>
      <c r="E31" s="380"/>
      <c r="F31" s="90">
        <v>11015</v>
      </c>
      <c r="G31" s="90"/>
      <c r="H31" s="90">
        <v>57285</v>
      </c>
      <c r="I31" s="90">
        <v>-49081</v>
      </c>
      <c r="J31" s="90"/>
      <c r="K31" s="90">
        <v>-7185</v>
      </c>
      <c r="L31" s="90">
        <v>-56266</v>
      </c>
      <c r="M31" s="106"/>
    </row>
    <row r="32" spans="1:13" ht="95" customHeight="1">
      <c r="A32" s="109" t="s">
        <v>33</v>
      </c>
      <c r="B32" s="422" t="s">
        <v>451</v>
      </c>
      <c r="C32" s="422"/>
      <c r="D32" s="422"/>
      <c r="E32" s="422"/>
      <c r="F32" s="422"/>
      <c r="G32" s="422"/>
      <c r="H32" s="422"/>
      <c r="I32" s="422"/>
      <c r="J32" s="422"/>
      <c r="K32" s="422"/>
      <c r="L32" s="422"/>
      <c r="M32" s="106"/>
    </row>
    <row r="33" spans="1:33" ht="20.5" customHeight="1">
      <c r="A33" s="109" t="s">
        <v>197</v>
      </c>
      <c r="B33" s="422" t="s">
        <v>205</v>
      </c>
      <c r="C33" s="422"/>
      <c r="D33" s="422"/>
      <c r="E33" s="422"/>
      <c r="F33" s="422"/>
      <c r="G33" s="422"/>
      <c r="H33" s="422"/>
      <c r="I33" s="422"/>
      <c r="J33" s="422"/>
      <c r="K33" s="422"/>
      <c r="L33" s="422"/>
      <c r="M33" s="106"/>
    </row>
    <row r="34" spans="1:33" ht="77" customHeight="1">
      <c r="A34" s="109" t="s">
        <v>188</v>
      </c>
      <c r="B34" s="422" t="s">
        <v>452</v>
      </c>
      <c r="C34" s="422"/>
      <c r="D34" s="422"/>
      <c r="E34" s="422"/>
      <c r="F34" s="422"/>
      <c r="G34" s="422"/>
      <c r="H34" s="422"/>
      <c r="I34" s="422"/>
      <c r="J34" s="422"/>
      <c r="K34" s="422"/>
      <c r="L34" s="422"/>
    </row>
    <row r="35" spans="1:33" ht="58" customHeight="1">
      <c r="A35" s="109" t="s">
        <v>193</v>
      </c>
      <c r="B35" s="422" t="s">
        <v>297</v>
      </c>
      <c r="C35" s="422"/>
      <c r="D35" s="422"/>
      <c r="E35" s="422"/>
      <c r="F35" s="422"/>
      <c r="G35" s="422"/>
      <c r="H35" s="422"/>
      <c r="I35" s="422"/>
      <c r="J35" s="422"/>
      <c r="K35" s="422"/>
      <c r="L35" s="422"/>
    </row>
    <row r="36" spans="1:33" ht="38.5" customHeight="1">
      <c r="A36" s="109" t="s">
        <v>194</v>
      </c>
      <c r="B36" s="422" t="s">
        <v>285</v>
      </c>
      <c r="C36" s="422"/>
      <c r="D36" s="422"/>
      <c r="E36" s="422"/>
      <c r="F36" s="422"/>
      <c r="G36" s="422"/>
      <c r="H36" s="422"/>
      <c r="I36" s="422"/>
      <c r="J36" s="422"/>
      <c r="K36" s="422"/>
      <c r="L36" s="422"/>
    </row>
    <row r="37" spans="1:33" ht="78" customHeight="1">
      <c r="A37" s="109" t="s">
        <v>50</v>
      </c>
      <c r="B37" s="422" t="s">
        <v>359</v>
      </c>
      <c r="C37" s="422"/>
      <c r="D37" s="422"/>
      <c r="E37" s="422"/>
      <c r="F37" s="422"/>
      <c r="G37" s="422"/>
      <c r="H37" s="422"/>
      <c r="I37" s="422"/>
      <c r="J37" s="422"/>
      <c r="K37" s="422"/>
      <c r="L37" s="422"/>
    </row>
    <row r="38" spans="1:33">
      <c r="C38" s="443"/>
      <c r="D38" s="443"/>
      <c r="E38" s="443"/>
      <c r="F38" s="443"/>
      <c r="G38" s="443"/>
      <c r="H38" s="443"/>
      <c r="I38" s="443"/>
      <c r="J38" s="443"/>
      <c r="K38" s="443"/>
      <c r="L38" s="443"/>
      <c r="N38" s="422"/>
      <c r="O38" s="422"/>
      <c r="P38" s="422"/>
      <c r="Q38" s="422"/>
      <c r="R38" s="422"/>
      <c r="S38" s="422"/>
      <c r="T38" s="422"/>
      <c r="U38" s="422"/>
      <c r="V38" s="422"/>
      <c r="W38" s="422"/>
      <c r="X38" s="422"/>
      <c r="Y38" s="422"/>
      <c r="Z38" s="422"/>
      <c r="AA38" s="422"/>
      <c r="AB38" s="422"/>
      <c r="AC38" s="422"/>
      <c r="AD38" s="422"/>
      <c r="AE38" s="422"/>
      <c r="AF38" s="422"/>
      <c r="AG38" s="422"/>
    </row>
  </sheetData>
  <mergeCells count="37">
    <mergeCell ref="A31:C31"/>
    <mergeCell ref="A1:L1"/>
    <mergeCell ref="A7:L7"/>
    <mergeCell ref="A2:L2"/>
    <mergeCell ref="A15:C15"/>
    <mergeCell ref="A24:C24"/>
    <mergeCell ref="A5:L5"/>
    <mergeCell ref="A4:L4"/>
    <mergeCell ref="A14:C14"/>
    <mergeCell ref="A3:L3"/>
    <mergeCell ref="A17:C17"/>
    <mergeCell ref="A20:C20"/>
    <mergeCell ref="A21:C21"/>
    <mergeCell ref="A25:C25"/>
    <mergeCell ref="A29:C29"/>
    <mergeCell ref="A30:C30"/>
    <mergeCell ref="C38:L38"/>
    <mergeCell ref="N38:AG38"/>
    <mergeCell ref="B32:L32"/>
    <mergeCell ref="B33:L33"/>
    <mergeCell ref="B34:L34"/>
    <mergeCell ref="B35:L35"/>
    <mergeCell ref="B36:L36"/>
    <mergeCell ref="B37:L37"/>
    <mergeCell ref="A27:C27"/>
    <mergeCell ref="A28:C28"/>
    <mergeCell ref="A6:L6"/>
    <mergeCell ref="A23:C23"/>
    <mergeCell ref="A16:C16"/>
    <mergeCell ref="A19:C19"/>
    <mergeCell ref="A22:C22"/>
    <mergeCell ref="A18:C18"/>
    <mergeCell ref="A9:C9"/>
    <mergeCell ref="A13:C13"/>
    <mergeCell ref="A10:C10"/>
    <mergeCell ref="A11:C11"/>
    <mergeCell ref="A12:C12"/>
  </mergeCells>
  <phoneticPr fontId="14" type="noConversion"/>
  <hyperlinks>
    <hyperlink ref="A1" location="TdM!A1" display="Retour à la table des matières" xr:uid="{00000000-0004-0000-0D00-000000000000}"/>
    <hyperlink ref="A1:L1" location="TM!A1" display="Retour à la table des matières" xr:uid="{887A6ADB-3D3B-43A4-8D27-3B6A6AB485F1}"/>
  </hyperlinks>
  <pageMargins left="0.43307086614173229" right="0.23622047244094491" top="0.74803149606299213" bottom="0.74803149606299213" header="0.31496062992125984" footer="0.31496062992125984"/>
  <pageSetup paperSize="5" scale="79" orientation="portrait" r:id="rId1"/>
  <ignoredErrors>
    <ignoredError sqref="A32:A33 A34:A37 E14:J14 E15:H24 J15:J2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rgb="FF92D050"/>
    <pageSetUpPr fitToPage="1"/>
  </sheetPr>
  <dimension ref="A1:O32"/>
  <sheetViews>
    <sheetView showGridLines="0" zoomScaleNormal="100" workbookViewId="0">
      <selection sqref="A1:N1"/>
    </sheetView>
  </sheetViews>
  <sheetFormatPr baseColWidth="10" defaultColWidth="11.453125" defaultRowHeight="18"/>
  <cols>
    <col min="1" max="1" width="4.6328125" style="39" customWidth="1"/>
    <col min="2" max="2" width="2.6328125" style="39" customWidth="1"/>
    <col min="3" max="3" width="4.7265625" style="39" customWidth="1"/>
    <col min="4" max="4" width="18.54296875" style="39" customWidth="1"/>
    <col min="5" max="5" width="3.36328125" style="39" customWidth="1"/>
    <col min="6" max="6" width="18.54296875" style="39" customWidth="1"/>
    <col min="7" max="7" width="3.453125" style="39" customWidth="1"/>
    <col min="8" max="12" width="18.54296875" style="39" customWidth="1"/>
    <col min="13" max="13" width="19.26953125" style="39" customWidth="1"/>
    <col min="14" max="14" width="3.453125" style="39" customWidth="1"/>
    <col min="15" max="16384" width="11.453125" style="39"/>
  </cols>
  <sheetData>
    <row r="1" spans="1:15" s="173" customFormat="1" ht="14.15" customHeight="1">
      <c r="A1" s="490" t="s">
        <v>23</v>
      </c>
      <c r="B1" s="490"/>
      <c r="C1" s="490"/>
      <c r="D1" s="490"/>
      <c r="E1" s="490"/>
      <c r="F1" s="490"/>
      <c r="G1" s="490"/>
      <c r="H1" s="490"/>
      <c r="I1" s="490"/>
      <c r="J1" s="490"/>
      <c r="K1" s="490"/>
      <c r="L1" s="490"/>
      <c r="M1" s="490"/>
      <c r="N1" s="490"/>
    </row>
    <row r="2" spans="1:15" s="131" customFormat="1" ht="25" customHeight="1">
      <c r="A2" s="436" t="s">
        <v>409</v>
      </c>
      <c r="B2" s="436"/>
      <c r="C2" s="436"/>
      <c r="D2" s="436"/>
      <c r="E2" s="436"/>
      <c r="F2" s="436"/>
      <c r="G2" s="436"/>
      <c r="H2" s="436"/>
      <c r="I2" s="436"/>
      <c r="J2" s="436"/>
      <c r="K2" s="436"/>
      <c r="L2" s="436"/>
      <c r="M2" s="436"/>
      <c r="N2" s="436"/>
    </row>
    <row r="3" spans="1:15" s="131" customFormat="1" ht="12.65" customHeight="1">
      <c r="C3" s="71"/>
      <c r="D3" s="71"/>
      <c r="E3" s="71"/>
      <c r="F3" s="71"/>
      <c r="G3" s="71"/>
      <c r="H3" s="71"/>
      <c r="I3" s="71"/>
      <c r="J3" s="71"/>
      <c r="K3" s="71"/>
      <c r="L3" s="71"/>
      <c r="M3" s="71"/>
      <c r="N3" s="71"/>
    </row>
    <row r="4" spans="1:15" s="156" customFormat="1" ht="18" customHeight="1">
      <c r="A4" s="130" t="s">
        <v>102</v>
      </c>
      <c r="B4" s="130"/>
      <c r="C4" s="130"/>
    </row>
    <row r="5" spans="1:15" ht="12.75" customHeight="1"/>
    <row r="6" spans="1:15" ht="21.65" customHeight="1">
      <c r="A6" s="436" t="s">
        <v>10</v>
      </c>
      <c r="B6" s="436"/>
      <c r="C6" s="436"/>
      <c r="D6" s="436"/>
      <c r="E6" s="436"/>
      <c r="F6" s="436"/>
      <c r="G6" s="436"/>
      <c r="H6" s="436"/>
      <c r="I6" s="436"/>
      <c r="J6" s="436"/>
      <c r="K6" s="436"/>
      <c r="L6" s="436"/>
      <c r="M6" s="436"/>
      <c r="N6" s="436"/>
    </row>
    <row r="7" spans="1:15" ht="20.149999999999999" customHeight="1">
      <c r="A7" s="431" t="s">
        <v>30</v>
      </c>
      <c r="B7" s="431"/>
      <c r="C7" s="431"/>
      <c r="D7" s="431"/>
      <c r="E7" s="431"/>
      <c r="F7" s="431"/>
      <c r="G7" s="431"/>
      <c r="H7" s="431"/>
      <c r="I7" s="431"/>
      <c r="J7" s="431"/>
      <c r="K7" s="431"/>
      <c r="L7" s="431"/>
      <c r="M7" s="431"/>
      <c r="N7" s="431"/>
    </row>
    <row r="8" spans="1:15" ht="58" customHeight="1">
      <c r="A8" s="49"/>
      <c r="B8" s="49"/>
      <c r="C8" s="49"/>
      <c r="D8" s="49" t="s">
        <v>31</v>
      </c>
      <c r="E8" s="68"/>
      <c r="F8" s="49" t="s">
        <v>99</v>
      </c>
      <c r="G8" s="49"/>
      <c r="H8" s="49" t="s">
        <v>32</v>
      </c>
      <c r="I8" s="49" t="s">
        <v>94</v>
      </c>
      <c r="J8" s="49" t="s">
        <v>100</v>
      </c>
      <c r="K8" s="49" t="s">
        <v>101</v>
      </c>
      <c r="L8" s="49" t="s">
        <v>96</v>
      </c>
      <c r="M8" s="49" t="s">
        <v>365</v>
      </c>
      <c r="N8" s="68" t="s">
        <v>33</v>
      </c>
    </row>
    <row r="9" spans="1:15" ht="20.149999999999999" customHeight="1">
      <c r="A9" s="432" t="s">
        <v>381</v>
      </c>
      <c r="B9" s="432"/>
      <c r="C9" s="432"/>
      <c r="D9" s="38">
        <v>14072</v>
      </c>
      <c r="E9" s="38"/>
      <c r="F9" s="38">
        <v>10508</v>
      </c>
      <c r="G9" s="38"/>
      <c r="H9" s="38">
        <v>1326</v>
      </c>
      <c r="I9" s="38">
        <v>25906</v>
      </c>
      <c r="J9" s="38">
        <v>-21796</v>
      </c>
      <c r="K9" s="38">
        <v>-4632</v>
      </c>
      <c r="L9" s="38">
        <v>-26428</v>
      </c>
      <c r="M9" s="38">
        <v>-522</v>
      </c>
      <c r="N9" s="38"/>
    </row>
    <row r="10" spans="1:15" ht="20.149999999999999" customHeight="1">
      <c r="A10" s="431" t="s">
        <v>335</v>
      </c>
      <c r="B10" s="431"/>
      <c r="C10" s="431"/>
      <c r="D10" s="41">
        <v>13501</v>
      </c>
      <c r="E10" s="41"/>
      <c r="F10" s="41">
        <v>11017</v>
      </c>
      <c r="G10" s="41"/>
      <c r="H10" s="41">
        <v>912</v>
      </c>
      <c r="I10" s="41">
        <v>25430</v>
      </c>
      <c r="J10" s="41">
        <v>-23173</v>
      </c>
      <c r="K10" s="41">
        <v>-4490</v>
      </c>
      <c r="L10" s="41">
        <v>-27663</v>
      </c>
      <c r="M10" s="41">
        <v>-2233</v>
      </c>
      <c r="N10" s="41"/>
    </row>
    <row r="11" spans="1:15" ht="20.149999999999999" customHeight="1">
      <c r="A11" s="432" t="s">
        <v>284</v>
      </c>
      <c r="B11" s="432"/>
      <c r="C11" s="432"/>
      <c r="D11" s="38">
        <v>13256</v>
      </c>
      <c r="E11" s="38"/>
      <c r="F11" s="38">
        <v>12851</v>
      </c>
      <c r="G11" s="38"/>
      <c r="H11" s="38">
        <v>655</v>
      </c>
      <c r="I11" s="38">
        <v>26762</v>
      </c>
      <c r="J11" s="38">
        <v>-22476</v>
      </c>
      <c r="K11" s="38">
        <v>-4319</v>
      </c>
      <c r="L11" s="38">
        <v>-26795</v>
      </c>
      <c r="M11" s="38">
        <v>-33</v>
      </c>
      <c r="N11" s="38"/>
    </row>
    <row r="12" spans="1:15" ht="20.149999999999999" customHeight="1">
      <c r="A12" s="431" t="s">
        <v>237</v>
      </c>
      <c r="B12" s="431"/>
      <c r="C12" s="431"/>
      <c r="D12" s="41">
        <v>13300</v>
      </c>
      <c r="E12" s="41"/>
      <c r="F12" s="41">
        <v>11151</v>
      </c>
      <c r="G12" s="41"/>
      <c r="H12" s="41">
        <v>461</v>
      </c>
      <c r="I12" s="41">
        <v>24912</v>
      </c>
      <c r="J12" s="41">
        <v>-20944</v>
      </c>
      <c r="K12" s="41">
        <v>-3868</v>
      </c>
      <c r="L12" s="41">
        <v>-24812</v>
      </c>
      <c r="M12" s="41">
        <v>100</v>
      </c>
      <c r="N12" s="41"/>
    </row>
    <row r="13" spans="1:15" ht="20.149999999999999" customHeight="1">
      <c r="A13" s="432" t="s">
        <v>216</v>
      </c>
      <c r="B13" s="432"/>
      <c r="C13" s="432"/>
      <c r="D13" s="38">
        <v>13389</v>
      </c>
      <c r="E13" s="38"/>
      <c r="F13" s="38">
        <v>9614</v>
      </c>
      <c r="G13" s="38"/>
      <c r="H13" s="38">
        <v>461</v>
      </c>
      <c r="I13" s="38">
        <v>23464</v>
      </c>
      <c r="J13" s="38">
        <v>-19067</v>
      </c>
      <c r="K13" s="38">
        <v>-4226</v>
      </c>
      <c r="L13" s="38">
        <v>-23293</v>
      </c>
      <c r="M13" s="38">
        <v>171</v>
      </c>
      <c r="N13" s="38"/>
    </row>
    <row r="14" spans="1:15" ht="20.149999999999999" customHeight="1">
      <c r="A14" s="431" t="s">
        <v>179</v>
      </c>
      <c r="B14" s="431"/>
      <c r="C14" s="431"/>
      <c r="D14" s="41">
        <v>12225</v>
      </c>
      <c r="E14" s="41"/>
      <c r="F14" s="41">
        <v>9011</v>
      </c>
      <c r="G14" s="41"/>
      <c r="H14" s="41">
        <v>417</v>
      </c>
      <c r="I14" s="41">
        <v>21653</v>
      </c>
      <c r="J14" s="41">
        <v>-17480</v>
      </c>
      <c r="K14" s="41">
        <v>-3662</v>
      </c>
      <c r="L14" s="41">
        <v>-21142</v>
      </c>
      <c r="M14" s="41">
        <v>511</v>
      </c>
      <c r="N14" s="41"/>
      <c r="O14" s="106"/>
    </row>
    <row r="15" spans="1:15" ht="20.149999999999999" customHeight="1">
      <c r="A15" s="432" t="s">
        <v>165</v>
      </c>
      <c r="B15" s="432"/>
      <c r="C15" s="432"/>
      <c r="D15" s="38">
        <v>11241</v>
      </c>
      <c r="E15" s="38"/>
      <c r="F15" s="38">
        <v>14377</v>
      </c>
      <c r="G15" s="43" t="s">
        <v>197</v>
      </c>
      <c r="H15" s="38">
        <v>538</v>
      </c>
      <c r="I15" s="38">
        <v>26156</v>
      </c>
      <c r="J15" s="38">
        <v>-16739</v>
      </c>
      <c r="K15" s="38">
        <v>-2903</v>
      </c>
      <c r="L15" s="38">
        <v>-19642</v>
      </c>
      <c r="M15" s="38">
        <v>6514</v>
      </c>
      <c r="N15" s="38"/>
      <c r="O15" s="106"/>
    </row>
    <row r="16" spans="1:15" ht="20.149999999999999" customHeight="1">
      <c r="A16" s="431" t="s">
        <v>41</v>
      </c>
      <c r="B16" s="431"/>
      <c r="C16" s="431"/>
      <c r="D16" s="41">
        <v>10286</v>
      </c>
      <c r="E16" s="41"/>
      <c r="F16" s="41">
        <v>8034</v>
      </c>
      <c r="G16" s="41"/>
      <c r="H16" s="41">
        <v>730</v>
      </c>
      <c r="I16" s="41">
        <v>19050</v>
      </c>
      <c r="J16" s="41">
        <v>-15932</v>
      </c>
      <c r="K16" s="41">
        <v>-2858</v>
      </c>
      <c r="L16" s="41">
        <v>-18790</v>
      </c>
      <c r="M16" s="41">
        <v>260</v>
      </c>
      <c r="N16" s="41"/>
      <c r="O16" s="106"/>
    </row>
    <row r="17" spans="1:15" ht="20.149999999999999" customHeight="1">
      <c r="A17" s="432" t="s">
        <v>42</v>
      </c>
      <c r="B17" s="432"/>
      <c r="C17" s="432"/>
      <c r="D17" s="38">
        <v>10039</v>
      </c>
      <c r="E17" s="38"/>
      <c r="F17" s="38">
        <v>6898</v>
      </c>
      <c r="G17" s="38"/>
      <c r="H17" s="38">
        <v>581</v>
      </c>
      <c r="I17" s="38">
        <v>17518</v>
      </c>
      <c r="J17" s="38">
        <v>-14812</v>
      </c>
      <c r="K17" s="38">
        <v>-2901</v>
      </c>
      <c r="L17" s="38">
        <v>-17713</v>
      </c>
      <c r="M17" s="38">
        <v>-195</v>
      </c>
      <c r="N17" s="38"/>
      <c r="O17" s="106"/>
    </row>
    <row r="18" spans="1:15" ht="20.149999999999999" customHeight="1">
      <c r="A18" s="431" t="s">
        <v>43</v>
      </c>
      <c r="B18" s="431"/>
      <c r="C18" s="431"/>
      <c r="D18" s="41">
        <v>9405</v>
      </c>
      <c r="E18" s="41"/>
      <c r="F18" s="41">
        <v>4805</v>
      </c>
      <c r="G18" s="41"/>
      <c r="H18" s="41">
        <v>473</v>
      </c>
      <c r="I18" s="41">
        <v>14683</v>
      </c>
      <c r="J18" s="41">
        <v>-12256</v>
      </c>
      <c r="K18" s="41">
        <v>-2712</v>
      </c>
      <c r="L18" s="41">
        <v>-14968</v>
      </c>
      <c r="M18" s="41">
        <v>-285</v>
      </c>
      <c r="N18" s="41"/>
      <c r="O18" s="106"/>
    </row>
    <row r="19" spans="1:15" ht="20.149999999999999" customHeight="1">
      <c r="A19" s="432" t="s">
        <v>44</v>
      </c>
      <c r="B19" s="432"/>
      <c r="C19" s="432"/>
      <c r="D19" s="38">
        <v>8920</v>
      </c>
      <c r="E19" s="38"/>
      <c r="F19" s="38">
        <v>4644</v>
      </c>
      <c r="G19" s="38"/>
      <c r="H19" s="38">
        <v>311</v>
      </c>
      <c r="I19" s="38">
        <v>13875</v>
      </c>
      <c r="J19" s="38">
        <v>-13251</v>
      </c>
      <c r="K19" s="38">
        <v>-2616</v>
      </c>
      <c r="L19" s="38">
        <v>-15867</v>
      </c>
      <c r="M19" s="38">
        <v>-1992</v>
      </c>
      <c r="N19" s="38"/>
      <c r="O19" s="106"/>
    </row>
    <row r="20" spans="1:15" ht="20.149999999999999" customHeight="1">
      <c r="A20" s="431" t="s">
        <v>45</v>
      </c>
      <c r="B20" s="431"/>
      <c r="C20" s="431"/>
      <c r="D20" s="41">
        <v>8156</v>
      </c>
      <c r="E20" s="41"/>
      <c r="F20" s="41">
        <v>4745</v>
      </c>
      <c r="G20" s="41"/>
      <c r="H20" s="41">
        <v>114</v>
      </c>
      <c r="I20" s="41">
        <v>13015</v>
      </c>
      <c r="J20" s="41">
        <v>-10433</v>
      </c>
      <c r="K20" s="41">
        <v>-2637</v>
      </c>
      <c r="L20" s="41">
        <v>-13070</v>
      </c>
      <c r="M20" s="41">
        <v>-55</v>
      </c>
      <c r="N20" s="41"/>
      <c r="O20" s="106"/>
    </row>
    <row r="21" spans="1:15" ht="20.149999999999999" customHeight="1">
      <c r="A21" s="432" t="s">
        <v>46</v>
      </c>
      <c r="B21" s="432"/>
      <c r="C21" s="432"/>
      <c r="D21" s="38">
        <v>8535</v>
      </c>
      <c r="E21" s="38"/>
      <c r="F21" s="38">
        <v>4689</v>
      </c>
      <c r="G21" s="38"/>
      <c r="H21" s="38">
        <v>67</v>
      </c>
      <c r="I21" s="38">
        <v>13291</v>
      </c>
      <c r="J21" s="38">
        <v>-10089</v>
      </c>
      <c r="K21" s="38">
        <v>-2606</v>
      </c>
      <c r="L21" s="38">
        <v>-12695</v>
      </c>
      <c r="M21" s="38">
        <v>596</v>
      </c>
      <c r="N21" s="38"/>
      <c r="O21" s="106"/>
    </row>
    <row r="22" spans="1:15" ht="20.149999999999999" customHeight="1">
      <c r="A22" s="431" t="s">
        <v>47</v>
      </c>
      <c r="B22" s="431"/>
      <c r="C22" s="431"/>
      <c r="D22" s="112">
        <v>8192</v>
      </c>
      <c r="E22" s="112"/>
      <c r="F22" s="112">
        <v>4710</v>
      </c>
      <c r="G22" s="112"/>
      <c r="H22" s="112">
        <v>89</v>
      </c>
      <c r="I22" s="112">
        <v>12991</v>
      </c>
      <c r="J22" s="112">
        <v>-10382</v>
      </c>
      <c r="K22" s="112">
        <v>-2755</v>
      </c>
      <c r="L22" s="112">
        <v>-13137</v>
      </c>
      <c r="M22" s="112">
        <v>-146</v>
      </c>
      <c r="N22" s="112"/>
      <c r="O22" s="106"/>
    </row>
    <row r="23" spans="1:15" ht="20.149999999999999" customHeight="1">
      <c r="A23" s="432" t="s">
        <v>48</v>
      </c>
      <c r="B23" s="432"/>
      <c r="C23" s="432"/>
      <c r="D23" s="111">
        <v>7872</v>
      </c>
      <c r="E23" s="111"/>
      <c r="F23" s="111">
        <v>4484</v>
      </c>
      <c r="G23" s="111"/>
      <c r="H23" s="111">
        <v>115</v>
      </c>
      <c r="I23" s="111">
        <v>12471</v>
      </c>
      <c r="J23" s="111">
        <v>-9346</v>
      </c>
      <c r="K23" s="111">
        <v>-2768</v>
      </c>
      <c r="L23" s="111">
        <v>-12114</v>
      </c>
      <c r="M23" s="111">
        <v>357</v>
      </c>
      <c r="N23" s="111"/>
      <c r="O23" s="106"/>
    </row>
    <row r="24" spans="1:15" ht="20.149999999999999" customHeight="1">
      <c r="A24" s="431" t="s">
        <v>49</v>
      </c>
      <c r="B24" s="431"/>
      <c r="C24" s="431"/>
      <c r="D24" s="112">
        <v>7304</v>
      </c>
      <c r="E24" s="112"/>
      <c r="F24" s="112">
        <v>4387</v>
      </c>
      <c r="G24" s="112"/>
      <c r="H24" s="112">
        <v>160</v>
      </c>
      <c r="I24" s="112">
        <v>11851</v>
      </c>
      <c r="J24" s="112">
        <v>-8782</v>
      </c>
      <c r="K24" s="112">
        <v>-2604</v>
      </c>
      <c r="L24" s="112">
        <v>-11386</v>
      </c>
      <c r="M24" s="112">
        <v>465</v>
      </c>
      <c r="N24" s="112"/>
      <c r="O24" s="106"/>
    </row>
    <row r="25" spans="1:15" ht="20.149999999999999" customHeight="1">
      <c r="A25" s="450" t="s">
        <v>51</v>
      </c>
      <c r="B25" s="450"/>
      <c r="C25" s="450"/>
      <c r="D25" s="66">
        <v>7061</v>
      </c>
      <c r="E25" s="66"/>
      <c r="F25" s="382">
        <v>4652</v>
      </c>
      <c r="G25" s="261"/>
      <c r="H25" s="88">
        <v>125</v>
      </c>
      <c r="I25" s="66">
        <v>11838</v>
      </c>
      <c r="J25" s="66">
        <v>-8642</v>
      </c>
      <c r="K25" s="66">
        <v>-2537</v>
      </c>
      <c r="L25" s="66">
        <v>-11179</v>
      </c>
      <c r="M25" s="66">
        <v>659</v>
      </c>
      <c r="N25" s="66"/>
      <c r="O25" s="106"/>
    </row>
    <row r="26" spans="1:15" ht="20.149999999999999" customHeight="1">
      <c r="A26" s="45" t="s">
        <v>318</v>
      </c>
      <c r="B26" s="45"/>
      <c r="C26" s="45"/>
      <c r="D26" s="112"/>
      <c r="E26" s="112"/>
      <c r="F26" s="112"/>
      <c r="G26" s="112"/>
      <c r="H26" s="112"/>
      <c r="I26" s="112"/>
      <c r="J26" s="112"/>
      <c r="K26" s="112"/>
      <c r="L26" s="112"/>
      <c r="M26" s="112"/>
      <c r="N26" s="112"/>
      <c r="O26" s="106"/>
    </row>
    <row r="27" spans="1:15" ht="20.149999999999999" customHeight="1">
      <c r="A27" s="432" t="s">
        <v>52</v>
      </c>
      <c r="B27" s="432"/>
      <c r="C27" s="432"/>
      <c r="D27" s="111">
        <v>6241</v>
      </c>
      <c r="E27" s="111"/>
      <c r="F27" s="111">
        <v>4071</v>
      </c>
      <c r="G27" s="111"/>
      <c r="H27" s="111">
        <v>382</v>
      </c>
      <c r="I27" s="111">
        <v>10694</v>
      </c>
      <c r="J27" s="111">
        <v>-7710</v>
      </c>
      <c r="K27" s="111">
        <v>-2080</v>
      </c>
      <c r="L27" s="111">
        <v>-9790</v>
      </c>
      <c r="M27" s="111">
        <v>904</v>
      </c>
      <c r="N27" s="111"/>
      <c r="O27" s="106"/>
    </row>
    <row r="28" spans="1:15" ht="20.149999999999999" customHeight="1" thickBot="1">
      <c r="A28" s="473" t="s">
        <v>53</v>
      </c>
      <c r="B28" s="473"/>
      <c r="C28" s="473"/>
      <c r="D28" s="314">
        <v>5749</v>
      </c>
      <c r="E28" s="314"/>
      <c r="F28" s="394">
        <v>3812</v>
      </c>
      <c r="G28" s="394"/>
      <c r="H28" s="314">
        <v>465</v>
      </c>
      <c r="I28" s="314">
        <v>10026</v>
      </c>
      <c r="J28" s="314">
        <v>-7266</v>
      </c>
      <c r="K28" s="314">
        <v>-1692</v>
      </c>
      <c r="L28" s="314">
        <v>-8958</v>
      </c>
      <c r="M28" s="314">
        <v>1068</v>
      </c>
      <c r="N28" s="314"/>
      <c r="O28" s="106"/>
    </row>
    <row r="29" spans="1:15" ht="35" customHeight="1">
      <c r="A29" s="26" t="s">
        <v>339</v>
      </c>
      <c r="B29" s="26"/>
      <c r="C29" s="491" t="s">
        <v>345</v>
      </c>
      <c r="D29" s="491"/>
      <c r="E29" s="491"/>
      <c r="F29" s="491"/>
      <c r="G29" s="491"/>
      <c r="H29" s="491"/>
      <c r="I29" s="491"/>
      <c r="J29" s="491"/>
      <c r="K29" s="491"/>
      <c r="L29" s="491"/>
      <c r="M29" s="491"/>
      <c r="N29" s="491"/>
      <c r="O29" s="106"/>
    </row>
    <row r="30" spans="1:15" ht="18.5" customHeight="1">
      <c r="A30" s="47" t="s">
        <v>33</v>
      </c>
      <c r="B30" s="422" t="s">
        <v>382</v>
      </c>
      <c r="C30" s="422"/>
      <c r="D30" s="422"/>
      <c r="E30" s="422"/>
      <c r="F30" s="422"/>
      <c r="G30" s="422"/>
      <c r="H30" s="422"/>
      <c r="I30" s="422"/>
      <c r="J30" s="422"/>
      <c r="K30" s="422"/>
      <c r="L30" s="422"/>
      <c r="M30" s="422"/>
      <c r="N30" s="422"/>
      <c r="O30" s="106"/>
    </row>
    <row r="31" spans="1:15" ht="37.5" customHeight="1">
      <c r="A31" s="109" t="s">
        <v>197</v>
      </c>
      <c r="B31" s="422" t="s">
        <v>455</v>
      </c>
      <c r="C31" s="422"/>
      <c r="D31" s="422"/>
      <c r="E31" s="422"/>
      <c r="F31" s="422"/>
      <c r="G31" s="422"/>
      <c r="H31" s="422"/>
      <c r="I31" s="422"/>
      <c r="J31" s="422"/>
      <c r="K31" s="422"/>
      <c r="L31" s="422"/>
      <c r="M31" s="422"/>
      <c r="N31" s="422"/>
    </row>
    <row r="32" spans="1:15" ht="58" customHeight="1">
      <c r="A32" s="109" t="s">
        <v>188</v>
      </c>
      <c r="B32" s="422" t="s">
        <v>359</v>
      </c>
      <c r="C32" s="422"/>
      <c r="D32" s="422"/>
      <c r="E32" s="422"/>
      <c r="F32" s="422"/>
      <c r="G32" s="422"/>
      <c r="H32" s="422"/>
      <c r="I32" s="422"/>
      <c r="J32" s="422"/>
      <c r="K32" s="422"/>
      <c r="L32" s="422"/>
      <c r="M32" s="422"/>
      <c r="N32" s="422"/>
    </row>
  </sheetData>
  <mergeCells count="27">
    <mergeCell ref="B32:N32"/>
    <mergeCell ref="A25:C25"/>
    <mergeCell ref="A28:C28"/>
    <mergeCell ref="A14:C14"/>
    <mergeCell ref="A15:C15"/>
    <mergeCell ref="A16:C16"/>
    <mergeCell ref="A17:C17"/>
    <mergeCell ref="A18:C18"/>
    <mergeCell ref="A19:C19"/>
    <mergeCell ref="A20:C20"/>
    <mergeCell ref="A21:C21"/>
    <mergeCell ref="A22:C22"/>
    <mergeCell ref="A23:C23"/>
    <mergeCell ref="B31:N31"/>
    <mergeCell ref="B30:N30"/>
    <mergeCell ref="A13:C13"/>
    <mergeCell ref="A1:N1"/>
    <mergeCell ref="A6:N6"/>
    <mergeCell ref="A7:N7"/>
    <mergeCell ref="C29:N29"/>
    <mergeCell ref="A27:C27"/>
    <mergeCell ref="A9:C9"/>
    <mergeCell ref="A24:C24"/>
    <mergeCell ref="A2:N2"/>
    <mergeCell ref="A10:C10"/>
    <mergeCell ref="A11:C11"/>
    <mergeCell ref="A12:C12"/>
  </mergeCells>
  <phoneticPr fontId="14" type="noConversion"/>
  <hyperlinks>
    <hyperlink ref="A1" location="TdM!A1" display="Retour à la table des matières" xr:uid="{2A7DC8B7-0B79-4E62-A1C6-2BD98306CBAA}"/>
    <hyperlink ref="A1:M1" location="TM!A1" display="Retour à la table des matières" xr:uid="{D061D4B8-336A-412E-93C4-4A5B59A86D72}"/>
  </hyperlinks>
  <pageMargins left="0.43307086614173229" right="0.23622047244094491" top="0.74803149606299213" bottom="0.74803149606299213" header="0.31496062992125984" footer="0.31496062992125984"/>
  <pageSetup paperSize="5" scale="78" orientation="landscape" r:id="rId1"/>
  <ignoredErrors>
    <ignoredError sqref="N8 G15 A30:A3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7">
    <tabColor rgb="FF92D050"/>
    <pageSetUpPr fitToPage="1"/>
  </sheetPr>
  <dimension ref="A1:Q39"/>
  <sheetViews>
    <sheetView showGridLines="0" zoomScaleNormal="100" workbookViewId="0">
      <selection sqref="A1:P1"/>
    </sheetView>
  </sheetViews>
  <sheetFormatPr baseColWidth="10" defaultColWidth="11.453125" defaultRowHeight="18"/>
  <cols>
    <col min="1" max="1" width="4.54296875" style="39" customWidth="1"/>
    <col min="2" max="2" width="2.54296875" style="39" customWidth="1"/>
    <col min="3" max="3" width="9.453125" style="39" customWidth="1"/>
    <col min="4" max="4" width="12.7265625" style="39" customWidth="1"/>
    <col min="5" max="5" width="16.81640625" style="39" customWidth="1"/>
    <col min="6" max="6" width="17.453125" style="39" customWidth="1"/>
    <col min="7" max="7" width="20.81640625" style="39" customWidth="1"/>
    <col min="8" max="8" width="3.453125" style="39" customWidth="1"/>
    <col min="9" max="9" width="12.453125" style="39" customWidth="1"/>
    <col min="10" max="10" width="20.7265625" style="39" customWidth="1"/>
    <col min="11" max="11" width="14.453125" style="39" customWidth="1"/>
    <col min="12" max="12" width="16.54296875" style="39" customWidth="1"/>
    <col min="13" max="13" width="12.54296875" style="39" customWidth="1"/>
    <col min="14" max="14" width="14.81640625" style="39" customWidth="1"/>
    <col min="15" max="15" width="3.453125" style="39" customWidth="1"/>
    <col min="16" max="16" width="19.453125" style="39" customWidth="1"/>
    <col min="17" max="16384" width="11.453125" style="39"/>
  </cols>
  <sheetData>
    <row r="1" spans="1:17" s="173" customFormat="1" ht="14.15" customHeight="1">
      <c r="A1" s="425" t="s">
        <v>23</v>
      </c>
      <c r="B1" s="425"/>
      <c r="C1" s="425"/>
      <c r="D1" s="425"/>
      <c r="E1" s="425"/>
      <c r="F1" s="425"/>
      <c r="G1" s="425"/>
      <c r="H1" s="425"/>
      <c r="I1" s="425"/>
      <c r="J1" s="425"/>
      <c r="K1" s="425"/>
      <c r="L1" s="425"/>
      <c r="M1" s="425"/>
      <c r="N1" s="425"/>
      <c r="O1" s="425"/>
      <c r="P1" s="425"/>
    </row>
    <row r="2" spans="1:17" s="131" customFormat="1" ht="25" customHeight="1">
      <c r="A2" s="436" t="s">
        <v>409</v>
      </c>
      <c r="B2" s="436"/>
      <c r="C2" s="436"/>
      <c r="D2" s="436"/>
      <c r="E2" s="436"/>
      <c r="F2" s="436"/>
      <c r="G2" s="436"/>
      <c r="H2" s="436"/>
      <c r="I2" s="436"/>
      <c r="J2" s="436"/>
      <c r="K2" s="436"/>
      <c r="L2" s="436"/>
      <c r="M2" s="436"/>
      <c r="N2" s="436"/>
      <c r="O2" s="436"/>
      <c r="P2" s="436"/>
    </row>
    <row r="3" spans="1:17" s="131" customFormat="1" ht="12.65" customHeight="1">
      <c r="A3" s="440"/>
      <c r="B3" s="440"/>
      <c r="C3" s="440"/>
      <c r="D3" s="440"/>
      <c r="E3" s="440"/>
      <c r="F3" s="440"/>
      <c r="G3" s="440"/>
      <c r="H3" s="440"/>
      <c r="I3" s="440"/>
      <c r="J3" s="440"/>
      <c r="K3" s="440"/>
      <c r="L3" s="440"/>
      <c r="M3" s="440"/>
      <c r="N3" s="440"/>
      <c r="O3" s="440"/>
      <c r="P3" s="440"/>
    </row>
    <row r="4" spans="1:17" s="130" customFormat="1" ht="18" customHeight="1">
      <c r="A4" s="441" t="s">
        <v>109</v>
      </c>
      <c r="B4" s="441"/>
      <c r="C4" s="441"/>
      <c r="D4" s="441"/>
      <c r="E4" s="441"/>
      <c r="F4" s="441"/>
      <c r="G4" s="441"/>
      <c r="H4" s="441"/>
      <c r="I4" s="441"/>
      <c r="J4" s="441"/>
      <c r="K4" s="441"/>
      <c r="L4" s="441"/>
      <c r="M4" s="441"/>
      <c r="N4" s="441"/>
      <c r="O4" s="441"/>
      <c r="P4" s="441"/>
    </row>
    <row r="5" spans="1:17" ht="12.75" customHeight="1">
      <c r="A5" s="446"/>
      <c r="B5" s="446"/>
      <c r="C5" s="446"/>
      <c r="D5" s="446"/>
      <c r="E5" s="446"/>
      <c r="F5" s="446"/>
      <c r="G5" s="446"/>
      <c r="H5" s="446"/>
      <c r="I5" s="446"/>
      <c r="J5" s="446"/>
      <c r="K5" s="446"/>
      <c r="L5" s="446"/>
      <c r="M5" s="446"/>
      <c r="N5" s="446"/>
      <c r="O5" s="446"/>
      <c r="P5" s="446"/>
    </row>
    <row r="6" spans="1:17" ht="33" customHeight="1">
      <c r="A6" s="436" t="s">
        <v>11</v>
      </c>
      <c r="B6" s="436"/>
      <c r="C6" s="436"/>
      <c r="D6" s="436"/>
      <c r="E6" s="436"/>
      <c r="F6" s="436"/>
      <c r="G6" s="436"/>
      <c r="H6" s="436"/>
      <c r="I6" s="436"/>
      <c r="J6" s="436"/>
      <c r="K6" s="436"/>
      <c r="L6" s="436"/>
      <c r="M6" s="436"/>
      <c r="N6" s="436"/>
      <c r="O6" s="436"/>
      <c r="P6" s="436"/>
    </row>
    <row r="7" spans="1:17" ht="20.149999999999999" customHeight="1">
      <c r="A7" s="431" t="s">
        <v>30</v>
      </c>
      <c r="B7" s="431"/>
      <c r="C7" s="431"/>
      <c r="D7" s="431"/>
      <c r="E7" s="431"/>
      <c r="F7" s="431"/>
      <c r="G7" s="431"/>
      <c r="H7" s="431"/>
      <c r="I7" s="431"/>
      <c r="J7" s="431"/>
      <c r="K7" s="431"/>
      <c r="L7" s="431"/>
      <c r="M7" s="431"/>
      <c r="N7" s="431"/>
      <c r="O7" s="431"/>
      <c r="P7" s="431"/>
    </row>
    <row r="8" spans="1:17" ht="20.149999999999999" customHeight="1">
      <c r="A8" s="452"/>
      <c r="B8" s="452"/>
      <c r="C8" s="452"/>
      <c r="D8" s="492" t="s">
        <v>166</v>
      </c>
      <c r="E8" s="492"/>
      <c r="F8" s="492"/>
      <c r="G8" s="492"/>
      <c r="H8" s="492"/>
      <c r="I8" s="492"/>
      <c r="J8" s="492"/>
      <c r="K8" s="492"/>
      <c r="L8" s="492"/>
      <c r="M8" s="492"/>
      <c r="N8" s="115"/>
      <c r="O8" s="115"/>
      <c r="P8" s="115"/>
    </row>
    <row r="9" spans="1:17" ht="38.15" customHeight="1">
      <c r="A9" s="452"/>
      <c r="B9" s="452"/>
      <c r="C9" s="452"/>
      <c r="D9" s="453" t="s">
        <v>103</v>
      </c>
      <c r="E9" s="492"/>
      <c r="F9" s="115"/>
      <c r="G9" s="115"/>
      <c r="H9" s="115"/>
      <c r="I9" s="115"/>
      <c r="J9" s="115"/>
      <c r="K9" s="77"/>
      <c r="L9" s="77"/>
      <c r="M9" s="77"/>
      <c r="N9" s="77"/>
      <c r="O9" s="77"/>
      <c r="P9" s="77"/>
    </row>
    <row r="10" spans="1:17" ht="78" customHeight="1">
      <c r="A10" s="452"/>
      <c r="B10" s="452"/>
      <c r="C10" s="452"/>
      <c r="D10" s="117" t="s">
        <v>75</v>
      </c>
      <c r="E10" s="117" t="s">
        <v>104</v>
      </c>
      <c r="F10" s="49" t="s">
        <v>378</v>
      </c>
      <c r="G10" s="49" t="s">
        <v>376</v>
      </c>
      <c r="H10" s="49"/>
      <c r="I10" s="49" t="s">
        <v>105</v>
      </c>
      <c r="J10" s="49" t="s">
        <v>106</v>
      </c>
      <c r="K10" s="49" t="s">
        <v>107</v>
      </c>
      <c r="L10" s="49" t="s">
        <v>397</v>
      </c>
      <c r="M10" s="48" t="s">
        <v>67</v>
      </c>
      <c r="N10" s="49" t="s">
        <v>108</v>
      </c>
      <c r="O10" s="49"/>
      <c r="P10" s="49" t="s">
        <v>213</v>
      </c>
    </row>
    <row r="11" spans="1:17" ht="20.149999999999999" customHeight="1">
      <c r="A11" s="444" t="s">
        <v>381</v>
      </c>
      <c r="B11" s="444"/>
      <c r="C11" s="444"/>
      <c r="D11" s="38">
        <v>886</v>
      </c>
      <c r="E11" s="38">
        <v>127</v>
      </c>
      <c r="F11" s="38"/>
      <c r="G11" s="38">
        <v>650</v>
      </c>
      <c r="H11" s="38"/>
      <c r="I11" s="38"/>
      <c r="J11" s="38"/>
      <c r="K11" s="64"/>
      <c r="L11" s="64">
        <v>828</v>
      </c>
      <c r="M11" s="38">
        <v>2491</v>
      </c>
      <c r="N11" s="412"/>
      <c r="O11" s="113"/>
      <c r="P11" s="38">
        <v>2491</v>
      </c>
      <c r="Q11" s="116"/>
    </row>
    <row r="12" spans="1:17" ht="20.149999999999999" customHeight="1">
      <c r="A12" s="446" t="s">
        <v>335</v>
      </c>
      <c r="B12" s="446"/>
      <c r="C12" s="446"/>
      <c r="D12" s="41">
        <v>829</v>
      </c>
      <c r="E12" s="41">
        <v>126</v>
      </c>
      <c r="F12" s="41"/>
      <c r="G12" s="41">
        <v>650</v>
      </c>
      <c r="H12" s="41"/>
      <c r="I12" s="41"/>
      <c r="J12" s="41"/>
      <c r="L12" s="39">
        <v>742</v>
      </c>
      <c r="M12" s="41">
        <v>2347</v>
      </c>
      <c r="N12" s="41">
        <v>1832</v>
      </c>
      <c r="O12" s="396" t="s">
        <v>33</v>
      </c>
      <c r="P12" s="41">
        <v>4179</v>
      </c>
    </row>
    <row r="13" spans="1:17" ht="20.149999999999999" customHeight="1">
      <c r="A13" s="444" t="s">
        <v>284</v>
      </c>
      <c r="B13" s="444"/>
      <c r="C13" s="444"/>
      <c r="D13" s="38">
        <v>750</v>
      </c>
      <c r="E13" s="38">
        <v>120</v>
      </c>
      <c r="F13" s="38"/>
      <c r="G13" s="38">
        <v>650</v>
      </c>
      <c r="H13" s="38"/>
      <c r="I13" s="38"/>
      <c r="J13" s="38"/>
      <c r="K13" s="64"/>
      <c r="L13" s="64">
        <v>769</v>
      </c>
      <c r="M13" s="38">
        <v>2289</v>
      </c>
      <c r="N13" s="412"/>
      <c r="O13" s="113"/>
      <c r="P13" s="38">
        <v>2289</v>
      </c>
      <c r="Q13" s="116"/>
    </row>
    <row r="14" spans="1:17" ht="20.149999999999999" customHeight="1">
      <c r="A14" s="446" t="s">
        <v>237</v>
      </c>
      <c r="B14" s="446"/>
      <c r="C14" s="446"/>
      <c r="D14" s="41">
        <v>753</v>
      </c>
      <c r="E14" s="41">
        <v>118</v>
      </c>
      <c r="F14" s="41"/>
      <c r="G14" s="41">
        <v>650</v>
      </c>
      <c r="H14" s="41"/>
      <c r="I14" s="41"/>
      <c r="J14" s="41"/>
      <c r="L14" s="39">
        <v>876</v>
      </c>
      <c r="M14" s="41">
        <v>2397</v>
      </c>
      <c r="N14" s="41">
        <v>400</v>
      </c>
      <c r="O14" s="396" t="s">
        <v>197</v>
      </c>
      <c r="P14" s="41">
        <v>2797</v>
      </c>
    </row>
    <row r="15" spans="1:17" ht="20.149999999999999" customHeight="1">
      <c r="A15" s="444" t="s">
        <v>216</v>
      </c>
      <c r="B15" s="444"/>
      <c r="C15" s="444"/>
      <c r="D15" s="38">
        <v>705</v>
      </c>
      <c r="E15" s="38">
        <v>110</v>
      </c>
      <c r="F15" s="38"/>
      <c r="G15" s="38">
        <v>650</v>
      </c>
      <c r="H15" s="38"/>
      <c r="I15" s="38"/>
      <c r="J15" s="38"/>
      <c r="K15" s="64"/>
      <c r="L15" s="64">
        <v>582</v>
      </c>
      <c r="M15" s="38">
        <v>2047</v>
      </c>
      <c r="N15" s="38"/>
      <c r="O15" s="38"/>
      <c r="P15" s="38">
        <v>2047</v>
      </c>
    </row>
    <row r="16" spans="1:17" ht="20.149999999999999" customHeight="1">
      <c r="A16" s="446" t="s">
        <v>179</v>
      </c>
      <c r="B16" s="446"/>
      <c r="C16" s="446"/>
      <c r="D16" s="41">
        <v>780</v>
      </c>
      <c r="E16" s="41">
        <v>108</v>
      </c>
      <c r="F16" s="41">
        <v>544</v>
      </c>
      <c r="G16" s="41">
        <v>215</v>
      </c>
      <c r="H16" s="41"/>
      <c r="I16" s="41">
        <v>578</v>
      </c>
      <c r="J16" s="41">
        <v>500</v>
      </c>
      <c r="K16" s="41">
        <v>74</v>
      </c>
      <c r="L16" s="41">
        <v>283</v>
      </c>
      <c r="M16" s="41">
        <v>3082</v>
      </c>
      <c r="N16" s="41"/>
      <c r="O16" s="41"/>
      <c r="P16" s="41">
        <v>3082</v>
      </c>
      <c r="Q16" s="106"/>
    </row>
    <row r="17" spans="1:17" ht="20.149999999999999" customHeight="1">
      <c r="A17" s="444" t="s">
        <v>165</v>
      </c>
      <c r="B17" s="444"/>
      <c r="C17" s="444"/>
      <c r="D17" s="38">
        <v>765</v>
      </c>
      <c r="E17" s="38">
        <v>102</v>
      </c>
      <c r="F17" s="38">
        <v>488</v>
      </c>
      <c r="G17" s="38">
        <v>215</v>
      </c>
      <c r="H17" s="38"/>
      <c r="I17" s="38">
        <v>1032</v>
      </c>
      <c r="J17" s="38">
        <v>500</v>
      </c>
      <c r="K17" s="38">
        <v>31</v>
      </c>
      <c r="L17" s="38">
        <v>484</v>
      </c>
      <c r="M17" s="38">
        <v>3617</v>
      </c>
      <c r="N17" s="38"/>
      <c r="O17" s="38"/>
      <c r="P17" s="38">
        <v>3617</v>
      </c>
      <c r="Q17" s="106"/>
    </row>
    <row r="18" spans="1:17" ht="20.149999999999999" customHeight="1">
      <c r="A18" s="446" t="s">
        <v>41</v>
      </c>
      <c r="B18" s="446"/>
      <c r="C18" s="446"/>
      <c r="D18" s="41">
        <v>720</v>
      </c>
      <c r="E18" s="41">
        <v>114</v>
      </c>
      <c r="F18" s="41">
        <v>382</v>
      </c>
      <c r="G18" s="41">
        <v>215</v>
      </c>
      <c r="H18" s="41"/>
      <c r="I18" s="41">
        <v>574</v>
      </c>
      <c r="J18" s="41">
        <v>500</v>
      </c>
      <c r="K18" s="41">
        <v>39</v>
      </c>
      <c r="L18" s="41">
        <v>769</v>
      </c>
      <c r="M18" s="41">
        <v>3313</v>
      </c>
      <c r="N18" s="41"/>
      <c r="O18" s="41"/>
      <c r="P18" s="41">
        <v>3313</v>
      </c>
      <c r="Q18" s="106"/>
    </row>
    <row r="19" spans="1:17" ht="20.149999999999999" customHeight="1">
      <c r="A19" s="444" t="s">
        <v>42</v>
      </c>
      <c r="B19" s="444"/>
      <c r="C19" s="444"/>
      <c r="D19" s="38">
        <v>708</v>
      </c>
      <c r="E19" s="38">
        <v>95</v>
      </c>
      <c r="F19" s="38">
        <v>317</v>
      </c>
      <c r="G19" s="38">
        <v>215</v>
      </c>
      <c r="H19" s="38"/>
      <c r="I19" s="38">
        <v>286</v>
      </c>
      <c r="J19" s="38">
        <v>500</v>
      </c>
      <c r="K19" s="38">
        <v>21</v>
      </c>
      <c r="L19" s="38">
        <v>464</v>
      </c>
      <c r="M19" s="38">
        <v>2606</v>
      </c>
      <c r="N19" s="38"/>
      <c r="O19" s="38"/>
      <c r="P19" s="38">
        <v>2606</v>
      </c>
      <c r="Q19" s="106"/>
    </row>
    <row r="20" spans="1:17" ht="20.149999999999999" customHeight="1">
      <c r="A20" s="446" t="s">
        <v>43</v>
      </c>
      <c r="B20" s="446"/>
      <c r="C20" s="446"/>
      <c r="D20" s="41">
        <v>714</v>
      </c>
      <c r="E20" s="41">
        <v>106</v>
      </c>
      <c r="F20" s="41">
        <v>258</v>
      </c>
      <c r="G20" s="41">
        <v>215</v>
      </c>
      <c r="H20" s="41"/>
      <c r="I20" s="41">
        <v>268</v>
      </c>
      <c r="J20" s="41">
        <v>500</v>
      </c>
      <c r="K20" s="41">
        <v>22</v>
      </c>
      <c r="L20" s="41">
        <v>1394</v>
      </c>
      <c r="M20" s="41">
        <v>3477</v>
      </c>
      <c r="N20" s="41"/>
      <c r="O20" s="41"/>
      <c r="P20" s="41">
        <v>3477</v>
      </c>
      <c r="Q20" s="106"/>
    </row>
    <row r="21" spans="1:17" ht="20.149999999999999" customHeight="1">
      <c r="A21" s="444" t="s">
        <v>44</v>
      </c>
      <c r="B21" s="444"/>
      <c r="C21" s="444"/>
      <c r="D21" s="38">
        <v>695</v>
      </c>
      <c r="E21" s="38">
        <v>102</v>
      </c>
      <c r="F21" s="38">
        <v>218</v>
      </c>
      <c r="G21" s="38">
        <v>215</v>
      </c>
      <c r="H21" s="383"/>
      <c r="I21" s="38">
        <v>145</v>
      </c>
      <c r="J21" s="38">
        <v>500</v>
      </c>
      <c r="K21" s="38">
        <v>6</v>
      </c>
      <c r="L21" s="38">
        <v>412</v>
      </c>
      <c r="M21" s="38">
        <v>2293</v>
      </c>
      <c r="N21" s="38"/>
      <c r="O21" s="38"/>
      <c r="P21" s="38">
        <v>2293</v>
      </c>
      <c r="Q21" s="106"/>
    </row>
    <row r="22" spans="1:17" ht="20.149999999999999" customHeight="1">
      <c r="A22" s="446" t="s">
        <v>45</v>
      </c>
      <c r="B22" s="446"/>
      <c r="C22" s="446"/>
      <c r="D22" s="41">
        <v>678</v>
      </c>
      <c r="E22" s="41">
        <v>104</v>
      </c>
      <c r="F22" s="41">
        <v>164</v>
      </c>
      <c r="G22" s="41"/>
      <c r="H22" s="41"/>
      <c r="I22" s="41">
        <v>80</v>
      </c>
      <c r="J22" s="41">
        <v>500</v>
      </c>
      <c r="K22" s="41">
        <v>53</v>
      </c>
      <c r="L22" s="41">
        <v>422</v>
      </c>
      <c r="M22" s="41">
        <v>2001</v>
      </c>
      <c r="N22" s="41"/>
      <c r="O22" s="41"/>
      <c r="P22" s="41">
        <v>2001</v>
      </c>
      <c r="Q22" s="106"/>
    </row>
    <row r="23" spans="1:17" ht="20.149999999999999" customHeight="1">
      <c r="A23" s="444" t="s">
        <v>46</v>
      </c>
      <c r="B23" s="444"/>
      <c r="C23" s="444"/>
      <c r="D23" s="38">
        <v>641</v>
      </c>
      <c r="E23" s="38">
        <v>100</v>
      </c>
      <c r="F23" s="44">
        <v>98</v>
      </c>
      <c r="G23" s="44"/>
      <c r="H23" s="44"/>
      <c r="I23" s="44">
        <v>161</v>
      </c>
      <c r="J23" s="44">
        <v>100</v>
      </c>
      <c r="K23" s="38">
        <v>55</v>
      </c>
      <c r="L23" s="38">
        <v>298</v>
      </c>
      <c r="M23" s="38">
        <v>1453</v>
      </c>
      <c r="N23" s="38">
        <v>131</v>
      </c>
      <c r="O23" s="113" t="s">
        <v>188</v>
      </c>
      <c r="P23" s="114">
        <v>1584</v>
      </c>
      <c r="Q23" s="106"/>
    </row>
    <row r="24" spans="1:17" ht="20.149999999999999" customHeight="1">
      <c r="A24" s="446" t="s">
        <v>47</v>
      </c>
      <c r="B24" s="446"/>
      <c r="C24" s="446"/>
      <c r="D24" s="41">
        <v>660</v>
      </c>
      <c r="E24" s="41">
        <v>101</v>
      </c>
      <c r="F24" s="312">
        <v>71</v>
      </c>
      <c r="G24" s="312"/>
      <c r="H24" s="312"/>
      <c r="I24" s="312">
        <v>0</v>
      </c>
      <c r="J24" s="312">
        <v>100</v>
      </c>
      <c r="K24" s="41">
        <v>32</v>
      </c>
      <c r="L24" s="41">
        <v>315</v>
      </c>
      <c r="M24" s="41">
        <v>1279</v>
      </c>
      <c r="N24" s="312"/>
      <c r="O24" s="396"/>
      <c r="P24" s="106">
        <v>1279</v>
      </c>
      <c r="Q24" s="106"/>
    </row>
    <row r="25" spans="1:17" ht="20.149999999999999" customHeight="1">
      <c r="A25" s="444" t="s">
        <v>48</v>
      </c>
      <c r="B25" s="444"/>
      <c r="C25" s="444"/>
      <c r="D25" s="38">
        <v>670</v>
      </c>
      <c r="E25" s="38">
        <v>93</v>
      </c>
      <c r="F25" s="44"/>
      <c r="G25" s="44"/>
      <c r="H25" s="44"/>
      <c r="I25" s="44"/>
      <c r="J25" s="44"/>
      <c r="K25" s="38">
        <v>19</v>
      </c>
      <c r="L25" s="38">
        <v>339</v>
      </c>
      <c r="M25" s="38">
        <v>1121</v>
      </c>
      <c r="N25" s="38">
        <v>300</v>
      </c>
      <c r="O25" s="113" t="s">
        <v>197</v>
      </c>
      <c r="P25" s="44">
        <v>1421</v>
      </c>
      <c r="Q25" s="106"/>
    </row>
    <row r="26" spans="1:17" ht="20.149999999999999" customHeight="1">
      <c r="A26" s="446" t="s">
        <v>49</v>
      </c>
      <c r="B26" s="446"/>
      <c r="C26" s="446"/>
      <c r="D26" s="41">
        <v>625</v>
      </c>
      <c r="E26" s="41">
        <v>92</v>
      </c>
      <c r="F26" s="312"/>
      <c r="G26" s="312"/>
      <c r="H26" s="312"/>
      <c r="I26" s="312"/>
      <c r="J26" s="312"/>
      <c r="K26" s="41">
        <v>12</v>
      </c>
      <c r="L26" s="41">
        <v>232</v>
      </c>
      <c r="M26" s="41">
        <v>961</v>
      </c>
      <c r="N26" s="312"/>
      <c r="P26" s="312">
        <v>961</v>
      </c>
      <c r="Q26" s="106"/>
    </row>
    <row r="27" spans="1:17" ht="20.149999999999999" customHeight="1">
      <c r="A27" s="444" t="s">
        <v>51</v>
      </c>
      <c r="B27" s="444"/>
      <c r="C27" s="444"/>
      <c r="D27" s="38">
        <v>591</v>
      </c>
      <c r="E27" s="38">
        <v>91</v>
      </c>
      <c r="F27" s="44"/>
      <c r="G27" s="44"/>
      <c r="H27" s="44"/>
      <c r="I27" s="44"/>
      <c r="J27" s="44"/>
      <c r="K27" s="38">
        <v>9</v>
      </c>
      <c r="L27" s="38">
        <v>149</v>
      </c>
      <c r="M27" s="38">
        <v>840</v>
      </c>
      <c r="N27" s="44"/>
      <c r="O27" s="64"/>
      <c r="P27" s="38">
        <v>840</v>
      </c>
      <c r="Q27" s="106"/>
    </row>
    <row r="28" spans="1:17" ht="20.149999999999999" customHeight="1">
      <c r="A28" s="446" t="s">
        <v>52</v>
      </c>
      <c r="B28" s="446"/>
      <c r="C28" s="446"/>
      <c r="D28" s="41">
        <v>560</v>
      </c>
      <c r="E28" s="41">
        <v>90</v>
      </c>
      <c r="F28" s="312"/>
      <c r="G28" s="312"/>
      <c r="H28" s="312"/>
      <c r="I28" s="312"/>
      <c r="J28" s="312"/>
      <c r="K28" s="41">
        <v>16</v>
      </c>
      <c r="L28" s="41">
        <v>94</v>
      </c>
      <c r="M28" s="41">
        <v>760</v>
      </c>
      <c r="N28" s="312"/>
      <c r="P28" s="41">
        <v>760</v>
      </c>
      <c r="Q28" s="106"/>
    </row>
    <row r="29" spans="1:17" ht="20.149999999999999" customHeight="1">
      <c r="A29" s="444" t="s">
        <v>53</v>
      </c>
      <c r="B29" s="444"/>
      <c r="C29" s="444"/>
      <c r="D29" s="38">
        <v>569</v>
      </c>
      <c r="E29" s="38">
        <v>89</v>
      </c>
      <c r="F29" s="44"/>
      <c r="G29" s="44"/>
      <c r="H29" s="44"/>
      <c r="I29" s="44"/>
      <c r="J29" s="44"/>
      <c r="K29" s="38">
        <v>7</v>
      </c>
      <c r="L29" s="38">
        <v>60</v>
      </c>
      <c r="M29" s="38">
        <v>725</v>
      </c>
      <c r="N29" s="44"/>
      <c r="O29" s="64"/>
      <c r="P29" s="38">
        <v>725</v>
      </c>
      <c r="Q29" s="106"/>
    </row>
    <row r="30" spans="1:17" ht="20.149999999999999" customHeight="1">
      <c r="A30" s="446" t="s">
        <v>54</v>
      </c>
      <c r="B30" s="446"/>
      <c r="C30" s="446"/>
      <c r="D30" s="41">
        <v>548</v>
      </c>
      <c r="E30" s="41">
        <v>88</v>
      </c>
      <c r="F30" s="312"/>
      <c r="G30" s="312"/>
      <c r="H30" s="312"/>
      <c r="I30" s="312"/>
      <c r="J30" s="312"/>
      <c r="K30" s="41">
        <v>1</v>
      </c>
      <c r="L30" s="41">
        <v>-50</v>
      </c>
      <c r="M30" s="41">
        <v>587</v>
      </c>
      <c r="N30" s="41">
        <v>132</v>
      </c>
      <c r="O30" s="396" t="s">
        <v>193</v>
      </c>
      <c r="P30" s="41">
        <v>719</v>
      </c>
      <c r="Q30" s="106"/>
    </row>
    <row r="31" spans="1:17" ht="20.149999999999999" customHeight="1">
      <c r="A31" s="444" t="s">
        <v>56</v>
      </c>
      <c r="B31" s="444"/>
      <c r="C31" s="444"/>
      <c r="D31" s="38">
        <v>367</v>
      </c>
      <c r="E31" s="38">
        <v>46</v>
      </c>
      <c r="F31" s="44"/>
      <c r="G31" s="44"/>
      <c r="H31" s="44"/>
      <c r="I31" s="44"/>
      <c r="J31" s="44"/>
      <c r="K31" s="44">
        <v>0</v>
      </c>
      <c r="L31" s="38">
        <v>36</v>
      </c>
      <c r="M31" s="38">
        <v>449</v>
      </c>
      <c r="N31" s="38">
        <v>200</v>
      </c>
      <c r="O31" s="113" t="s">
        <v>194</v>
      </c>
      <c r="P31" s="38">
        <v>649</v>
      </c>
      <c r="Q31" s="106"/>
    </row>
    <row r="32" spans="1:17" ht="20.149999999999999" customHeight="1" thickBot="1">
      <c r="A32" s="458" t="s">
        <v>57</v>
      </c>
      <c r="B32" s="458"/>
      <c r="C32" s="458"/>
      <c r="D32" s="381">
        <v>65</v>
      </c>
      <c r="E32" s="381">
        <v>11</v>
      </c>
      <c r="F32" s="390"/>
      <c r="G32" s="390">
        <v>500</v>
      </c>
      <c r="H32" s="397" t="s">
        <v>50</v>
      </c>
      <c r="I32" s="395"/>
      <c r="J32" s="395"/>
      <c r="K32" s="395">
        <v>5</v>
      </c>
      <c r="L32" s="390">
        <v>3</v>
      </c>
      <c r="M32" s="390">
        <v>584</v>
      </c>
      <c r="N32" s="390"/>
      <c r="O32" s="397"/>
      <c r="P32" s="390">
        <v>584</v>
      </c>
      <c r="Q32" s="106"/>
    </row>
    <row r="33" spans="1:16" ht="20" customHeight="1">
      <c r="A33" s="299" t="s">
        <v>291</v>
      </c>
      <c r="B33" s="47"/>
      <c r="C33" s="422" t="s">
        <v>434</v>
      </c>
      <c r="D33" s="422"/>
      <c r="E33" s="422"/>
      <c r="F33" s="422"/>
      <c r="G33" s="422"/>
      <c r="H33" s="422"/>
      <c r="I33" s="422"/>
      <c r="J33" s="422"/>
      <c r="K33" s="422"/>
      <c r="L33" s="422"/>
      <c r="M33" s="422"/>
      <c r="N33" s="422"/>
      <c r="O33" s="422"/>
      <c r="P33" s="422"/>
    </row>
    <row r="34" spans="1:16" ht="20" customHeight="1">
      <c r="A34" s="47" t="s">
        <v>33</v>
      </c>
      <c r="B34" s="427" t="s">
        <v>417</v>
      </c>
      <c r="C34" s="427"/>
      <c r="D34" s="427"/>
      <c r="E34" s="427"/>
      <c r="F34" s="427"/>
      <c r="G34" s="427"/>
      <c r="H34" s="427"/>
      <c r="I34" s="427"/>
      <c r="J34" s="427"/>
      <c r="K34" s="427"/>
      <c r="L34" s="427"/>
      <c r="M34" s="427"/>
      <c r="N34" s="427"/>
      <c r="O34" s="427"/>
      <c r="P34" s="427"/>
    </row>
    <row r="35" spans="1:16" ht="20" customHeight="1">
      <c r="A35" s="47" t="s">
        <v>197</v>
      </c>
      <c r="B35" s="427" t="s">
        <v>402</v>
      </c>
      <c r="C35" s="427"/>
      <c r="D35" s="427"/>
      <c r="E35" s="427"/>
      <c r="F35" s="427"/>
      <c r="G35" s="427"/>
      <c r="H35" s="427"/>
      <c r="I35" s="427"/>
      <c r="J35" s="427"/>
      <c r="K35" s="427"/>
      <c r="L35" s="427"/>
      <c r="M35" s="427"/>
      <c r="N35" s="427"/>
      <c r="O35" s="427"/>
      <c r="P35" s="427"/>
    </row>
    <row r="36" spans="1:16" ht="20.25" customHeight="1">
      <c r="A36" s="47" t="s">
        <v>188</v>
      </c>
      <c r="B36" s="427" t="s">
        <v>385</v>
      </c>
      <c r="C36" s="427"/>
      <c r="D36" s="427"/>
      <c r="E36" s="427"/>
      <c r="F36" s="427"/>
      <c r="G36" s="427"/>
      <c r="H36" s="427"/>
      <c r="I36" s="427"/>
      <c r="J36" s="427"/>
      <c r="K36" s="427"/>
      <c r="L36" s="427"/>
      <c r="M36" s="427"/>
      <c r="N36" s="427"/>
      <c r="O36" s="427"/>
      <c r="P36" s="427"/>
    </row>
    <row r="37" spans="1:16" ht="20.149999999999999" customHeight="1">
      <c r="A37" s="47" t="s">
        <v>193</v>
      </c>
      <c r="B37" s="427" t="s">
        <v>206</v>
      </c>
      <c r="C37" s="427"/>
      <c r="D37" s="427"/>
      <c r="E37" s="427"/>
      <c r="F37" s="427"/>
      <c r="G37" s="427"/>
      <c r="H37" s="427"/>
      <c r="I37" s="427"/>
      <c r="J37" s="427"/>
      <c r="K37" s="427"/>
      <c r="L37" s="427"/>
      <c r="M37" s="427"/>
      <c r="N37" s="427"/>
      <c r="O37" s="427"/>
      <c r="P37" s="427"/>
    </row>
    <row r="38" spans="1:16" ht="20.149999999999999" customHeight="1">
      <c r="A38" s="47" t="s">
        <v>194</v>
      </c>
      <c r="B38" s="427" t="s">
        <v>426</v>
      </c>
      <c r="C38" s="427"/>
      <c r="D38" s="427"/>
      <c r="E38" s="427"/>
      <c r="F38" s="427"/>
      <c r="G38" s="427"/>
      <c r="H38" s="427"/>
      <c r="I38" s="427"/>
      <c r="J38" s="427"/>
      <c r="K38" s="427"/>
      <c r="L38" s="427"/>
      <c r="M38" s="427"/>
      <c r="N38" s="427"/>
      <c r="O38" s="427"/>
      <c r="P38" s="427"/>
    </row>
    <row r="39" spans="1:16" ht="20.149999999999999" customHeight="1">
      <c r="A39" s="47" t="s">
        <v>50</v>
      </c>
      <c r="B39" s="427" t="s">
        <v>217</v>
      </c>
      <c r="C39" s="427"/>
      <c r="D39" s="427"/>
      <c r="E39" s="427"/>
      <c r="F39" s="427"/>
      <c r="G39" s="427"/>
      <c r="H39" s="427"/>
      <c r="I39" s="427"/>
      <c r="J39" s="427"/>
      <c r="K39" s="427"/>
      <c r="L39" s="427"/>
      <c r="M39" s="427"/>
      <c r="N39" s="427"/>
      <c r="O39" s="427"/>
      <c r="P39" s="427"/>
    </row>
  </sheetData>
  <mergeCells count="41">
    <mergeCell ref="B38:P38"/>
    <mergeCell ref="A27:C27"/>
    <mergeCell ref="B35:P35"/>
    <mergeCell ref="B36:P36"/>
    <mergeCell ref="B37:P37"/>
    <mergeCell ref="B34:P34"/>
    <mergeCell ref="A11:C11"/>
    <mergeCell ref="B39:P39"/>
    <mergeCell ref="C33:P33"/>
    <mergeCell ref="A18:C18"/>
    <mergeCell ref="A19:C19"/>
    <mergeCell ref="A20:C20"/>
    <mergeCell ref="A21:C21"/>
    <mergeCell ref="A22:C22"/>
    <mergeCell ref="A23:C23"/>
    <mergeCell ref="A29:C29"/>
    <mergeCell ref="A30:C30"/>
    <mergeCell ref="A32:C32"/>
    <mergeCell ref="A24:C24"/>
    <mergeCell ref="A25:C25"/>
    <mergeCell ref="A26:C26"/>
    <mergeCell ref="A31:C31"/>
    <mergeCell ref="A6:P6"/>
    <mergeCell ref="A7:P7"/>
    <mergeCell ref="A8:C8"/>
    <mergeCell ref="A9:C9"/>
    <mergeCell ref="A10:C10"/>
    <mergeCell ref="D8:M8"/>
    <mergeCell ref="D9:E9"/>
    <mergeCell ref="A1:P1"/>
    <mergeCell ref="A2:P2"/>
    <mergeCell ref="A3:P3"/>
    <mergeCell ref="A4:P4"/>
    <mergeCell ref="A5:P5"/>
    <mergeCell ref="A12:C12"/>
    <mergeCell ref="A13:C13"/>
    <mergeCell ref="A14:C14"/>
    <mergeCell ref="A15:C15"/>
    <mergeCell ref="A28:C28"/>
    <mergeCell ref="A17:C17"/>
    <mergeCell ref="A16:C16"/>
  </mergeCells>
  <phoneticPr fontId="14" type="noConversion"/>
  <hyperlinks>
    <hyperlink ref="A1" location="TdM!A1" display="Retour à la table des matières" xr:uid="{00000000-0004-0000-0F00-000000000000}"/>
    <hyperlink ref="A1:P1" location="TM!A1" display="Retour à la table des matières" xr:uid="{1966F880-E06B-4CED-B3EF-934FF8F340A3}"/>
  </hyperlinks>
  <pageMargins left="0.43307086614173229" right="0.23622047244094491" top="0.74803149606299213" bottom="0.74803149606299213" header="0.31496062992125984" footer="0.31496062992125984"/>
  <pageSetup paperSize="5" scale="66" orientation="landscape" r:id="rId1"/>
  <ignoredErrors>
    <ignoredError sqref="G15:G22 G14 G24 G23 G26:G29 G25 G32 G30 G31 I32:O32 H31:N31 H30:N30 H25:N25 H26:O29 H23:N23 H24:O24 H14:N14 H15:O22 O14 O23 O25 H32 O30 O31 A34:A39 O1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tabColor rgb="FF92D050"/>
    <pageSetUpPr fitToPage="1"/>
  </sheetPr>
  <dimension ref="A1:K32"/>
  <sheetViews>
    <sheetView showGridLines="0" zoomScaleNormal="100" workbookViewId="0">
      <selection sqref="A1:J1"/>
    </sheetView>
  </sheetViews>
  <sheetFormatPr baseColWidth="10" defaultColWidth="11.453125" defaultRowHeight="18"/>
  <cols>
    <col min="1" max="1" width="4.54296875" style="39" customWidth="1"/>
    <col min="2" max="2" width="11.90625" style="39" customWidth="1"/>
    <col min="3" max="9" width="19.26953125" style="39" customWidth="1"/>
    <col min="10" max="10" width="3.453125" style="39" customWidth="1"/>
    <col min="11" max="16384" width="11.453125" style="39"/>
  </cols>
  <sheetData>
    <row r="1" spans="1:11" s="173" customFormat="1" ht="14.15" customHeight="1">
      <c r="A1" s="490" t="s">
        <v>23</v>
      </c>
      <c r="B1" s="490"/>
      <c r="C1" s="490"/>
      <c r="D1" s="490"/>
      <c r="E1" s="490"/>
      <c r="F1" s="490"/>
      <c r="G1" s="490"/>
      <c r="H1" s="490"/>
      <c r="I1" s="490"/>
      <c r="J1" s="490"/>
    </row>
    <row r="2" spans="1:11" s="131" customFormat="1" ht="25" customHeight="1">
      <c r="A2" s="71" t="s">
        <v>409</v>
      </c>
      <c r="B2" s="71"/>
      <c r="C2" s="71"/>
      <c r="D2" s="71"/>
      <c r="E2" s="71"/>
      <c r="F2" s="71"/>
      <c r="G2" s="71"/>
      <c r="H2" s="71"/>
      <c r="I2" s="71"/>
      <c r="J2" s="71"/>
      <c r="K2" s="71"/>
    </row>
    <row r="3" spans="1:11" s="131" customFormat="1" ht="12.65" customHeight="1">
      <c r="A3" s="71"/>
      <c r="B3" s="71"/>
      <c r="C3" s="71"/>
      <c r="D3" s="71"/>
      <c r="E3" s="71"/>
      <c r="F3" s="71"/>
      <c r="G3" s="71"/>
      <c r="H3" s="71"/>
      <c r="I3" s="71"/>
      <c r="J3" s="71"/>
      <c r="K3" s="71"/>
    </row>
    <row r="4" spans="1:11" s="130" customFormat="1" ht="18" customHeight="1">
      <c r="A4" s="130" t="s">
        <v>111</v>
      </c>
      <c r="K4" s="156"/>
    </row>
    <row r="5" spans="1:11" ht="12.75" customHeight="1">
      <c r="K5" s="45"/>
    </row>
    <row r="6" spans="1:11" ht="23.5" customHeight="1">
      <c r="A6" s="436" t="s">
        <v>12</v>
      </c>
      <c r="B6" s="436"/>
      <c r="C6" s="436"/>
      <c r="D6" s="436"/>
      <c r="E6" s="436"/>
      <c r="F6" s="436"/>
      <c r="G6" s="436"/>
      <c r="H6" s="436"/>
      <c r="I6" s="436"/>
      <c r="J6" s="436"/>
    </row>
    <row r="7" spans="1:11" ht="20.149999999999999" customHeight="1">
      <c r="A7" s="431" t="s">
        <v>30</v>
      </c>
      <c r="B7" s="431"/>
      <c r="C7" s="431"/>
      <c r="D7" s="431"/>
      <c r="E7" s="431"/>
      <c r="F7" s="431"/>
      <c r="G7" s="431"/>
      <c r="H7" s="431"/>
      <c r="I7" s="431"/>
      <c r="J7" s="431"/>
    </row>
    <row r="8" spans="1:11" ht="42" customHeight="1">
      <c r="A8" s="77"/>
      <c r="B8" s="77"/>
      <c r="C8" s="49" t="s">
        <v>31</v>
      </c>
      <c r="D8" s="49" t="s">
        <v>32</v>
      </c>
      <c r="E8" s="49" t="s">
        <v>94</v>
      </c>
      <c r="F8" s="49" t="s">
        <v>110</v>
      </c>
      <c r="G8" s="49" t="s">
        <v>36</v>
      </c>
      <c r="H8" s="49" t="s">
        <v>96</v>
      </c>
      <c r="I8" s="49" t="s">
        <v>365</v>
      </c>
      <c r="J8" s="68" t="s">
        <v>33</v>
      </c>
      <c r="K8" s="118"/>
    </row>
    <row r="9" spans="1:11" ht="20.149999999999999" customHeight="1">
      <c r="A9" s="432" t="s">
        <v>381</v>
      </c>
      <c r="B9" s="432"/>
      <c r="C9" s="44">
        <v>178</v>
      </c>
      <c r="D9" s="44">
        <v>1158</v>
      </c>
      <c r="E9" s="44">
        <v>1336</v>
      </c>
      <c r="F9" s="44">
        <v>-1336</v>
      </c>
      <c r="G9" s="44"/>
      <c r="H9" s="44">
        <v>-1336</v>
      </c>
      <c r="I9" s="44">
        <v>0</v>
      </c>
      <c r="J9" s="44"/>
      <c r="K9" s="118"/>
    </row>
    <row r="10" spans="1:11" ht="20.149999999999999" customHeight="1">
      <c r="A10" s="431" t="s">
        <v>335</v>
      </c>
      <c r="B10" s="431"/>
      <c r="C10" s="312">
        <v>166</v>
      </c>
      <c r="D10" s="312">
        <v>1312</v>
      </c>
      <c r="E10" s="312">
        <v>1478</v>
      </c>
      <c r="F10" s="312">
        <v>-1478</v>
      </c>
      <c r="G10" s="312"/>
      <c r="H10" s="312">
        <v>-1478</v>
      </c>
      <c r="I10" s="312">
        <v>0</v>
      </c>
      <c r="J10" s="312"/>
      <c r="K10" s="118"/>
    </row>
    <row r="11" spans="1:11" ht="20.149999999999999" customHeight="1">
      <c r="A11" s="432" t="s">
        <v>284</v>
      </c>
      <c r="B11" s="432"/>
      <c r="C11" s="44">
        <v>181</v>
      </c>
      <c r="D11" s="44">
        <v>1392</v>
      </c>
      <c r="E11" s="44">
        <v>1573</v>
      </c>
      <c r="F11" s="44">
        <v>-1573</v>
      </c>
      <c r="G11" s="44"/>
      <c r="H11" s="44">
        <v>-1573</v>
      </c>
      <c r="I11" s="44">
        <v>0</v>
      </c>
      <c r="J11" s="44"/>
      <c r="K11" s="118"/>
    </row>
    <row r="12" spans="1:11" ht="20.149999999999999" customHeight="1">
      <c r="A12" s="431" t="s">
        <v>237</v>
      </c>
      <c r="B12" s="431"/>
      <c r="C12" s="312">
        <v>201</v>
      </c>
      <c r="D12" s="312">
        <v>1373</v>
      </c>
      <c r="E12" s="312">
        <v>1574</v>
      </c>
      <c r="F12" s="312">
        <v>-1574</v>
      </c>
      <c r="G12" s="312"/>
      <c r="H12" s="312">
        <v>-1574</v>
      </c>
      <c r="I12" s="312">
        <v>0</v>
      </c>
      <c r="J12" s="312"/>
      <c r="K12" s="118"/>
    </row>
    <row r="13" spans="1:11" ht="20.149999999999999" customHeight="1">
      <c r="A13" s="432" t="s">
        <v>216</v>
      </c>
      <c r="B13" s="432"/>
      <c r="C13" s="44">
        <v>181</v>
      </c>
      <c r="D13" s="44">
        <v>1261</v>
      </c>
      <c r="E13" s="44">
        <v>1442</v>
      </c>
      <c r="F13" s="44">
        <v>-1442</v>
      </c>
      <c r="G13" s="44"/>
      <c r="H13" s="44">
        <v>-1442</v>
      </c>
      <c r="I13" s="44">
        <v>0</v>
      </c>
      <c r="J13" s="44"/>
      <c r="K13" s="118"/>
    </row>
    <row r="14" spans="1:11" ht="20.149999999999999" customHeight="1">
      <c r="A14" s="431" t="s">
        <v>179</v>
      </c>
      <c r="B14" s="431"/>
      <c r="C14" s="312">
        <v>168</v>
      </c>
      <c r="D14" s="312">
        <v>1254</v>
      </c>
      <c r="E14" s="312">
        <v>1422</v>
      </c>
      <c r="F14" s="312">
        <v>-1422</v>
      </c>
      <c r="G14" s="312"/>
      <c r="H14" s="312">
        <v>-1422</v>
      </c>
      <c r="I14" s="312">
        <v>0</v>
      </c>
      <c r="J14" s="312"/>
      <c r="K14" s="41"/>
    </row>
    <row r="15" spans="1:11" ht="20.149999999999999" customHeight="1">
      <c r="A15" s="432" t="s">
        <v>165</v>
      </c>
      <c r="B15" s="432"/>
      <c r="C15" s="44">
        <v>157</v>
      </c>
      <c r="D15" s="44">
        <v>1804</v>
      </c>
      <c r="E15" s="44">
        <v>1961</v>
      </c>
      <c r="F15" s="44">
        <v>-1961</v>
      </c>
      <c r="G15" s="44"/>
      <c r="H15" s="44">
        <v>-1961</v>
      </c>
      <c r="I15" s="44">
        <v>0</v>
      </c>
      <c r="J15" s="44"/>
      <c r="K15" s="41"/>
    </row>
    <row r="16" spans="1:11" ht="20.149999999999999" customHeight="1">
      <c r="A16" s="431" t="s">
        <v>41</v>
      </c>
      <c r="B16" s="431"/>
      <c r="C16" s="312">
        <v>149</v>
      </c>
      <c r="D16" s="312">
        <v>1022</v>
      </c>
      <c r="E16" s="312">
        <v>1171</v>
      </c>
      <c r="F16" s="312">
        <v>-1171</v>
      </c>
      <c r="G16" s="312"/>
      <c r="H16" s="312">
        <v>-1171</v>
      </c>
      <c r="I16" s="312">
        <v>0</v>
      </c>
      <c r="J16" s="312"/>
      <c r="K16" s="41"/>
    </row>
    <row r="17" spans="1:11" ht="20.149999999999999" customHeight="1">
      <c r="A17" s="432" t="s">
        <v>42</v>
      </c>
      <c r="B17" s="432"/>
      <c r="C17" s="44">
        <v>171</v>
      </c>
      <c r="D17" s="44">
        <v>1744</v>
      </c>
      <c r="E17" s="44">
        <v>1915</v>
      </c>
      <c r="F17" s="44">
        <v>-1915</v>
      </c>
      <c r="G17" s="44"/>
      <c r="H17" s="44">
        <v>-1915</v>
      </c>
      <c r="I17" s="44">
        <v>0</v>
      </c>
      <c r="J17" s="44"/>
      <c r="K17" s="41"/>
    </row>
    <row r="18" spans="1:11" ht="20.149999999999999" customHeight="1">
      <c r="A18" s="431" t="s">
        <v>43</v>
      </c>
      <c r="B18" s="431"/>
      <c r="C18" s="312">
        <v>244</v>
      </c>
      <c r="D18" s="312">
        <v>975</v>
      </c>
      <c r="E18" s="312">
        <v>1219</v>
      </c>
      <c r="F18" s="312">
        <v>-1219</v>
      </c>
      <c r="G18" s="312"/>
      <c r="H18" s="312">
        <v>-1219</v>
      </c>
      <c r="I18" s="312">
        <v>0</v>
      </c>
      <c r="J18" s="312"/>
      <c r="K18" s="41"/>
    </row>
    <row r="19" spans="1:11" ht="20.149999999999999" customHeight="1">
      <c r="A19" s="432" t="s">
        <v>44</v>
      </c>
      <c r="B19" s="432"/>
      <c r="C19" s="44">
        <v>199</v>
      </c>
      <c r="D19" s="44">
        <v>1298</v>
      </c>
      <c r="E19" s="44">
        <v>1497</v>
      </c>
      <c r="F19" s="44">
        <v>-1497</v>
      </c>
      <c r="G19" s="44"/>
      <c r="H19" s="44">
        <v>-1497</v>
      </c>
      <c r="I19" s="44">
        <v>0</v>
      </c>
      <c r="J19" s="44"/>
      <c r="K19" s="41"/>
    </row>
    <row r="20" spans="1:11" ht="20.149999999999999" customHeight="1">
      <c r="A20" s="431" t="s">
        <v>45</v>
      </c>
      <c r="B20" s="431"/>
      <c r="C20" s="312">
        <v>212</v>
      </c>
      <c r="D20" s="312">
        <v>774</v>
      </c>
      <c r="E20" s="312">
        <v>986</v>
      </c>
      <c r="F20" s="312">
        <v>-986</v>
      </c>
      <c r="G20" s="312"/>
      <c r="H20" s="312">
        <v>-986</v>
      </c>
      <c r="I20" s="312">
        <v>0</v>
      </c>
      <c r="J20" s="312"/>
      <c r="K20" s="41"/>
    </row>
    <row r="21" spans="1:11" ht="20.149999999999999" customHeight="1">
      <c r="A21" s="432" t="s">
        <v>46</v>
      </c>
      <c r="B21" s="432"/>
      <c r="C21" s="38">
        <v>236</v>
      </c>
      <c r="D21" s="38">
        <v>748</v>
      </c>
      <c r="E21" s="38">
        <v>984</v>
      </c>
      <c r="F21" s="38">
        <v>-984</v>
      </c>
      <c r="G21" s="44"/>
      <c r="H21" s="38">
        <v>-984</v>
      </c>
      <c r="I21" s="44">
        <v>0</v>
      </c>
      <c r="J21" s="44"/>
      <c r="K21" s="41"/>
    </row>
    <row r="22" spans="1:11" ht="20.149999999999999" customHeight="1">
      <c r="A22" s="431" t="s">
        <v>47</v>
      </c>
      <c r="B22" s="431"/>
      <c r="C22" s="41">
        <v>212</v>
      </c>
      <c r="D22" s="41">
        <v>788</v>
      </c>
      <c r="E22" s="41">
        <v>1000</v>
      </c>
      <c r="F22" s="41">
        <v>-1000</v>
      </c>
      <c r="G22" s="312"/>
      <c r="H22" s="41">
        <v>-1000</v>
      </c>
      <c r="I22" s="312">
        <v>0</v>
      </c>
      <c r="J22" s="312"/>
      <c r="K22" s="41"/>
    </row>
    <row r="23" spans="1:11" ht="20.149999999999999" customHeight="1">
      <c r="A23" s="432" t="s">
        <v>48</v>
      </c>
      <c r="B23" s="432"/>
      <c r="C23" s="38">
        <v>198</v>
      </c>
      <c r="D23" s="38">
        <v>813</v>
      </c>
      <c r="E23" s="38">
        <v>1011</v>
      </c>
      <c r="F23" s="38">
        <v>-1011</v>
      </c>
      <c r="G23" s="44"/>
      <c r="H23" s="38">
        <v>-1011</v>
      </c>
      <c r="I23" s="44">
        <v>0</v>
      </c>
      <c r="J23" s="44"/>
      <c r="K23" s="41"/>
    </row>
    <row r="24" spans="1:11" ht="20.149999999999999" customHeight="1">
      <c r="A24" s="431" t="s">
        <v>49</v>
      </c>
      <c r="B24" s="431"/>
      <c r="C24" s="41">
        <v>225</v>
      </c>
      <c r="D24" s="41">
        <v>873</v>
      </c>
      <c r="E24" s="41">
        <v>1098</v>
      </c>
      <c r="F24" s="41">
        <v>-1098</v>
      </c>
      <c r="G24" s="312"/>
      <c r="H24" s="41">
        <v>-1098</v>
      </c>
      <c r="I24" s="312">
        <v>0</v>
      </c>
      <c r="J24" s="312"/>
      <c r="K24" s="41"/>
    </row>
    <row r="25" spans="1:11" ht="20.149999999999999" customHeight="1">
      <c r="A25" s="432" t="s">
        <v>51</v>
      </c>
      <c r="B25" s="432"/>
      <c r="C25" s="38">
        <v>252</v>
      </c>
      <c r="D25" s="38">
        <v>1225</v>
      </c>
      <c r="E25" s="38">
        <v>1477</v>
      </c>
      <c r="F25" s="38">
        <v>-1477</v>
      </c>
      <c r="G25" s="44"/>
      <c r="H25" s="38">
        <v>-1477</v>
      </c>
      <c r="I25" s="44">
        <v>0</v>
      </c>
      <c r="J25" s="44"/>
      <c r="K25" s="41"/>
    </row>
    <row r="26" spans="1:11" ht="20.149999999999999" customHeight="1">
      <c r="A26" s="431" t="s">
        <v>52</v>
      </c>
      <c r="B26" s="431"/>
      <c r="C26" s="41">
        <v>135</v>
      </c>
      <c r="D26" s="41">
        <v>1481</v>
      </c>
      <c r="E26" s="41">
        <v>1616</v>
      </c>
      <c r="F26" s="41">
        <v>-1616</v>
      </c>
      <c r="G26" s="312"/>
      <c r="H26" s="41">
        <v>-1616</v>
      </c>
      <c r="I26" s="312">
        <v>0</v>
      </c>
      <c r="J26" s="312"/>
      <c r="K26" s="41"/>
    </row>
    <row r="27" spans="1:11" ht="20.149999999999999" customHeight="1">
      <c r="A27" s="432" t="s">
        <v>53</v>
      </c>
      <c r="B27" s="432"/>
      <c r="C27" s="38">
        <v>295</v>
      </c>
      <c r="D27" s="38">
        <v>857</v>
      </c>
      <c r="E27" s="38">
        <v>1152</v>
      </c>
      <c r="F27" s="38">
        <v>-1152</v>
      </c>
      <c r="G27" s="44"/>
      <c r="H27" s="38">
        <v>-1152</v>
      </c>
      <c r="I27" s="44">
        <v>0</v>
      </c>
      <c r="J27" s="44"/>
      <c r="K27" s="41"/>
    </row>
    <row r="28" spans="1:11" ht="20.149999999999999" customHeight="1">
      <c r="A28" s="431" t="s">
        <v>54</v>
      </c>
      <c r="B28" s="431"/>
      <c r="C28" s="41">
        <v>257</v>
      </c>
      <c r="D28" s="41">
        <v>709</v>
      </c>
      <c r="E28" s="41">
        <v>966</v>
      </c>
      <c r="F28" s="41">
        <v>-966</v>
      </c>
      <c r="G28" s="312"/>
      <c r="H28" s="41">
        <v>-966</v>
      </c>
      <c r="I28" s="312">
        <v>0</v>
      </c>
      <c r="J28" s="312"/>
      <c r="K28" s="41"/>
    </row>
    <row r="29" spans="1:11" ht="20.149999999999999" customHeight="1">
      <c r="A29" s="432" t="s">
        <v>56</v>
      </c>
      <c r="B29" s="432"/>
      <c r="C29" s="38">
        <v>267</v>
      </c>
      <c r="D29" s="38">
        <v>716</v>
      </c>
      <c r="E29" s="38">
        <v>983</v>
      </c>
      <c r="F29" s="38">
        <v>-983</v>
      </c>
      <c r="G29" s="44"/>
      <c r="H29" s="38">
        <v>-983</v>
      </c>
      <c r="I29" s="44">
        <v>0</v>
      </c>
      <c r="J29" s="44"/>
      <c r="K29" s="41"/>
    </row>
    <row r="30" spans="1:11" ht="20.149999999999999" customHeight="1" thickBot="1">
      <c r="A30" s="494" t="s">
        <v>57</v>
      </c>
      <c r="B30" s="494"/>
      <c r="C30" s="390">
        <v>237</v>
      </c>
      <c r="D30" s="390">
        <v>572</v>
      </c>
      <c r="E30" s="390">
        <v>809</v>
      </c>
      <c r="F30" s="390">
        <v>-809</v>
      </c>
      <c r="G30" s="395"/>
      <c r="H30" s="390">
        <v>-809</v>
      </c>
      <c r="I30" s="395">
        <v>0</v>
      </c>
      <c r="J30" s="395"/>
      <c r="K30" s="41"/>
    </row>
    <row r="31" spans="1:11" ht="20.5" customHeight="1">
      <c r="A31" s="296" t="s">
        <v>33</v>
      </c>
      <c r="B31" s="449" t="s">
        <v>382</v>
      </c>
      <c r="C31" s="449"/>
      <c r="D31" s="449"/>
      <c r="E31" s="449"/>
      <c r="F31" s="449"/>
      <c r="G31" s="449"/>
      <c r="H31" s="449"/>
      <c r="I31" s="449"/>
      <c r="J31" s="449"/>
      <c r="K31" s="293"/>
    </row>
    <row r="32" spans="1:11" ht="15" customHeight="1">
      <c r="A32" s="493"/>
      <c r="B32" s="493"/>
      <c r="C32" s="493"/>
      <c r="D32" s="493"/>
      <c r="E32" s="493"/>
      <c r="F32" s="493"/>
      <c r="G32" s="493"/>
      <c r="H32" s="493"/>
      <c r="I32" s="493"/>
      <c r="J32" s="294"/>
      <c r="K32" s="19"/>
    </row>
  </sheetData>
  <mergeCells count="27">
    <mergeCell ref="A32:I32"/>
    <mergeCell ref="A9:B9"/>
    <mergeCell ref="A14:B14"/>
    <mergeCell ref="A15:B15"/>
    <mergeCell ref="A16:B16"/>
    <mergeCell ref="A17:B17"/>
    <mergeCell ref="A18:B18"/>
    <mergeCell ref="A19:B19"/>
    <mergeCell ref="A20:B20"/>
    <mergeCell ref="A21:B21"/>
    <mergeCell ref="A22:B22"/>
    <mergeCell ref="A23:B23"/>
    <mergeCell ref="B31:J31"/>
    <mergeCell ref="A29:B29"/>
    <mergeCell ref="A30:B30"/>
    <mergeCell ref="A26:B26"/>
    <mergeCell ref="A27:B27"/>
    <mergeCell ref="A28:B28"/>
    <mergeCell ref="A1:J1"/>
    <mergeCell ref="A6:J6"/>
    <mergeCell ref="A7:J7"/>
    <mergeCell ref="A24:B24"/>
    <mergeCell ref="A25:B25"/>
    <mergeCell ref="A13:B13"/>
    <mergeCell ref="A10:B10"/>
    <mergeCell ref="A11:B11"/>
    <mergeCell ref="A12:B12"/>
  </mergeCells>
  <phoneticPr fontId="14" type="noConversion"/>
  <hyperlinks>
    <hyperlink ref="A1" location="TdM!A1" display="Retour à la table des matières" xr:uid="{00000000-0004-0000-1000-000000000000}"/>
    <hyperlink ref="A1:I1" location="TM!A1" display="Retour à la table des matières" xr:uid="{00000000-0004-0000-1000-000002000000}"/>
  </hyperlinks>
  <pageMargins left="0.43307086614173229" right="0.23622047244094491" top="0.74803149606299213" bottom="0.74803149606299213" header="0.31496062992125984" footer="0.31496062992125984"/>
  <pageSetup paperSize="5" scale="67" orientation="portrait" r:id="rId1"/>
  <ignoredErrors>
    <ignoredError sqref="J8 A3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4648-04AD-42E2-8910-93F5E988D9D7}">
  <sheetPr codeName="Feuil43">
    <tabColor rgb="FF92D050"/>
    <pageSetUpPr fitToPage="1"/>
  </sheetPr>
  <dimension ref="A1:O37"/>
  <sheetViews>
    <sheetView showGridLines="0" zoomScaleNormal="100" workbookViewId="0">
      <selection sqref="A1:N1"/>
    </sheetView>
  </sheetViews>
  <sheetFormatPr baseColWidth="10" defaultColWidth="11.453125" defaultRowHeight="18"/>
  <cols>
    <col min="1" max="1" width="5" style="39" customWidth="1"/>
    <col min="2" max="2" width="2.6328125" style="39" customWidth="1"/>
    <col min="3" max="3" width="4.6328125" style="39" customWidth="1"/>
    <col min="4" max="4" width="19.1796875" style="39" customWidth="1"/>
    <col min="5" max="5" width="3.453125" style="39" customWidth="1"/>
    <col min="6" max="6" width="19.1796875" style="39" customWidth="1"/>
    <col min="7" max="7" width="3.453125" style="39" customWidth="1"/>
    <col min="8" max="13" width="19.1796875" style="39" customWidth="1"/>
    <col min="14" max="14" width="3.36328125" style="39" customWidth="1"/>
    <col min="15" max="16384" width="11.453125" style="39"/>
  </cols>
  <sheetData>
    <row r="1" spans="1:15" s="173" customFormat="1" ht="14.15" customHeight="1">
      <c r="A1" s="490" t="s">
        <v>23</v>
      </c>
      <c r="B1" s="490"/>
      <c r="C1" s="490"/>
      <c r="D1" s="490"/>
      <c r="E1" s="490"/>
      <c r="F1" s="490"/>
      <c r="G1" s="490"/>
      <c r="H1" s="490"/>
      <c r="I1" s="490"/>
      <c r="J1" s="490"/>
      <c r="K1" s="490"/>
      <c r="L1" s="490"/>
      <c r="M1" s="490"/>
      <c r="N1" s="490"/>
    </row>
    <row r="2" spans="1:15" ht="25" customHeight="1">
      <c r="A2" s="436" t="s">
        <v>409</v>
      </c>
      <c r="B2" s="436"/>
      <c r="C2" s="436"/>
      <c r="D2" s="436"/>
      <c r="E2" s="436"/>
      <c r="F2" s="436"/>
      <c r="G2" s="436"/>
      <c r="H2" s="436"/>
      <c r="I2" s="436"/>
      <c r="J2" s="436"/>
      <c r="K2" s="436"/>
      <c r="L2" s="436"/>
      <c r="M2" s="436"/>
      <c r="N2" s="436"/>
    </row>
    <row r="3" spans="1:15" ht="12.65" customHeight="1">
      <c r="C3" s="65"/>
      <c r="D3" s="65"/>
      <c r="E3" s="65"/>
      <c r="F3" s="65"/>
      <c r="G3" s="65"/>
      <c r="H3" s="65"/>
      <c r="I3" s="65"/>
      <c r="J3" s="65"/>
      <c r="K3" s="65"/>
      <c r="L3" s="65"/>
      <c r="M3" s="65"/>
      <c r="N3" s="65"/>
    </row>
    <row r="4" spans="1:15" s="176" customFormat="1" ht="18" customHeight="1">
      <c r="A4" s="155" t="s">
        <v>113</v>
      </c>
      <c r="B4" s="155"/>
      <c r="C4" s="155"/>
      <c r="O4" s="177"/>
    </row>
    <row r="5" spans="1:15" ht="12.75" customHeight="1"/>
    <row r="6" spans="1:15" ht="24" customHeight="1">
      <c r="A6" s="436" t="s">
        <v>412</v>
      </c>
      <c r="B6" s="436"/>
      <c r="C6" s="436"/>
      <c r="D6" s="436"/>
      <c r="E6" s="436"/>
      <c r="F6" s="436"/>
      <c r="G6" s="436"/>
      <c r="H6" s="436"/>
      <c r="I6" s="436"/>
      <c r="J6" s="436"/>
      <c r="K6" s="436"/>
      <c r="L6" s="436"/>
      <c r="M6" s="436"/>
      <c r="N6" s="436"/>
    </row>
    <row r="7" spans="1:15" ht="20.149999999999999" customHeight="1">
      <c r="A7" s="431" t="s">
        <v>30</v>
      </c>
      <c r="B7" s="431"/>
      <c r="C7" s="431"/>
      <c r="D7" s="431"/>
      <c r="E7" s="431"/>
      <c r="F7" s="431"/>
      <c r="G7" s="431"/>
      <c r="H7" s="431"/>
      <c r="I7" s="431"/>
      <c r="J7" s="431"/>
      <c r="K7" s="431"/>
      <c r="L7" s="431"/>
      <c r="M7" s="431"/>
      <c r="N7" s="431"/>
    </row>
    <row r="8" spans="1:15" ht="60" customHeight="1">
      <c r="A8" s="49"/>
      <c r="B8" s="49"/>
      <c r="C8" s="49"/>
      <c r="D8" s="49" t="s">
        <v>31</v>
      </c>
      <c r="E8" s="68"/>
      <c r="F8" s="49" t="s">
        <v>99</v>
      </c>
      <c r="G8" s="49"/>
      <c r="H8" s="49" t="s">
        <v>32</v>
      </c>
      <c r="I8" s="49" t="s">
        <v>94</v>
      </c>
      <c r="J8" s="49" t="s">
        <v>100</v>
      </c>
      <c r="K8" s="49" t="s">
        <v>101</v>
      </c>
      <c r="L8" s="49" t="s">
        <v>96</v>
      </c>
      <c r="M8" s="49" t="s">
        <v>365</v>
      </c>
      <c r="N8" s="68" t="s">
        <v>33</v>
      </c>
    </row>
    <row r="9" spans="1:15" ht="20.149999999999999" customHeight="1">
      <c r="A9" s="432" t="s">
        <v>381</v>
      </c>
      <c r="B9" s="432"/>
      <c r="C9" s="432"/>
      <c r="D9" s="38">
        <v>3935</v>
      </c>
      <c r="E9" s="38"/>
      <c r="F9" s="38">
        <v>45233</v>
      </c>
      <c r="G9" s="43"/>
      <c r="H9" s="38">
        <v>390</v>
      </c>
      <c r="I9" s="38">
        <v>49558</v>
      </c>
      <c r="J9" s="38">
        <v>-49055</v>
      </c>
      <c r="K9" s="38">
        <v>-503</v>
      </c>
      <c r="L9" s="38">
        <v>-49558</v>
      </c>
      <c r="M9" s="412">
        <v>0</v>
      </c>
      <c r="N9" s="38"/>
    </row>
    <row r="10" spans="1:15" ht="20.149999999999999" customHeight="1">
      <c r="A10" s="431" t="s">
        <v>335</v>
      </c>
      <c r="B10" s="431"/>
      <c r="C10" s="431"/>
      <c r="D10" s="41">
        <v>3855</v>
      </c>
      <c r="E10" s="41"/>
      <c r="F10" s="41">
        <v>44373</v>
      </c>
      <c r="G10" s="311"/>
      <c r="H10" s="41">
        <v>393</v>
      </c>
      <c r="I10" s="41">
        <v>48621</v>
      </c>
      <c r="J10" s="41">
        <v>-48067</v>
      </c>
      <c r="K10" s="41">
        <v>-554</v>
      </c>
      <c r="L10" s="41">
        <v>-48621</v>
      </c>
      <c r="M10" s="413">
        <v>0</v>
      </c>
      <c r="N10" s="41"/>
    </row>
    <row r="11" spans="1:15" ht="20.149999999999999" customHeight="1">
      <c r="A11" s="432" t="s">
        <v>284</v>
      </c>
      <c r="B11" s="432"/>
      <c r="C11" s="432"/>
      <c r="D11" s="38">
        <v>3725</v>
      </c>
      <c r="E11" s="38"/>
      <c r="F11" s="38">
        <v>43173</v>
      </c>
      <c r="G11" s="43"/>
      <c r="H11" s="38">
        <v>428</v>
      </c>
      <c r="I11" s="38">
        <v>47326</v>
      </c>
      <c r="J11" s="38">
        <v>-46790</v>
      </c>
      <c r="K11" s="38">
        <v>-606</v>
      </c>
      <c r="L11" s="38">
        <v>-47396</v>
      </c>
      <c r="M11" s="38">
        <v>-70</v>
      </c>
      <c r="N11" s="38"/>
    </row>
    <row r="12" spans="1:15" ht="20.149999999999999" customHeight="1">
      <c r="A12" s="431" t="s">
        <v>237</v>
      </c>
      <c r="B12" s="431"/>
      <c r="C12" s="431"/>
      <c r="D12" s="41">
        <v>3441</v>
      </c>
      <c r="E12" s="41"/>
      <c r="F12" s="41">
        <v>41182</v>
      </c>
      <c r="G12" s="311"/>
      <c r="H12" s="41">
        <v>419</v>
      </c>
      <c r="I12" s="41">
        <v>45042</v>
      </c>
      <c r="J12" s="41">
        <v>-44702</v>
      </c>
      <c r="K12" s="41">
        <v>-723</v>
      </c>
      <c r="L12" s="41">
        <v>-45425</v>
      </c>
      <c r="M12" s="41">
        <v>-383</v>
      </c>
      <c r="N12" s="41"/>
    </row>
    <row r="13" spans="1:15" ht="20.149999999999999" customHeight="1">
      <c r="A13" s="432" t="s">
        <v>216</v>
      </c>
      <c r="B13" s="432"/>
      <c r="C13" s="432"/>
      <c r="D13" s="38">
        <v>3215</v>
      </c>
      <c r="E13" s="38"/>
      <c r="F13" s="38">
        <v>37544</v>
      </c>
      <c r="G13" s="43"/>
      <c r="H13" s="38">
        <v>335</v>
      </c>
      <c r="I13" s="38">
        <v>41094</v>
      </c>
      <c r="J13" s="38">
        <v>-41399</v>
      </c>
      <c r="K13" s="38">
        <v>-891</v>
      </c>
      <c r="L13" s="38">
        <v>-42290</v>
      </c>
      <c r="M13" s="38">
        <v>-1196</v>
      </c>
      <c r="N13" s="38"/>
    </row>
    <row r="14" spans="1:15" ht="20.149999999999999" customHeight="1">
      <c r="A14" s="431" t="s">
        <v>179</v>
      </c>
      <c r="B14" s="431"/>
      <c r="C14" s="431"/>
      <c r="D14" s="41">
        <v>2872</v>
      </c>
      <c r="E14" s="41"/>
      <c r="F14" s="41">
        <v>37987</v>
      </c>
      <c r="G14" s="311" t="s">
        <v>197</v>
      </c>
      <c r="H14" s="41">
        <v>316</v>
      </c>
      <c r="I14" s="41">
        <v>41175</v>
      </c>
      <c r="J14" s="41">
        <v>-38455</v>
      </c>
      <c r="K14" s="41">
        <v>-854</v>
      </c>
      <c r="L14" s="41">
        <v>-39309</v>
      </c>
      <c r="M14" s="41">
        <v>1866</v>
      </c>
      <c r="N14" s="41"/>
      <c r="O14" s="41"/>
    </row>
    <row r="15" spans="1:15" ht="20.149999999999999" customHeight="1">
      <c r="A15" s="432" t="s">
        <v>165</v>
      </c>
      <c r="B15" s="432"/>
      <c r="C15" s="432"/>
      <c r="D15" s="44">
        <v>2892</v>
      </c>
      <c r="E15" s="44"/>
      <c r="F15" s="44">
        <v>36826</v>
      </c>
      <c r="G15" s="44"/>
      <c r="H15" s="44">
        <v>325</v>
      </c>
      <c r="I15" s="44">
        <v>40043</v>
      </c>
      <c r="J15" s="44">
        <v>-39177</v>
      </c>
      <c r="K15" s="44">
        <v>-714</v>
      </c>
      <c r="L15" s="44">
        <v>-39891</v>
      </c>
      <c r="M15" s="44">
        <v>152</v>
      </c>
      <c r="N15" s="44"/>
      <c r="O15" s="41"/>
    </row>
    <row r="16" spans="1:15" ht="20.149999999999999" customHeight="1">
      <c r="A16" s="431" t="s">
        <v>41</v>
      </c>
      <c r="B16" s="431"/>
      <c r="C16" s="431"/>
      <c r="D16" s="41">
        <v>2323</v>
      </c>
      <c r="E16" s="41"/>
      <c r="F16" s="41">
        <v>32978</v>
      </c>
      <c r="G16" s="41"/>
      <c r="H16" s="41">
        <v>252</v>
      </c>
      <c r="I16" s="41">
        <v>35553</v>
      </c>
      <c r="J16" s="41">
        <v>-35164</v>
      </c>
      <c r="K16" s="41">
        <v>-631</v>
      </c>
      <c r="L16" s="41">
        <v>-35795</v>
      </c>
      <c r="M16" s="41">
        <v>-242</v>
      </c>
      <c r="N16" s="41"/>
      <c r="O16" s="41"/>
    </row>
    <row r="17" spans="1:15" ht="20.149999999999999" customHeight="1">
      <c r="A17" s="432" t="s">
        <v>42</v>
      </c>
      <c r="B17" s="432"/>
      <c r="C17" s="432"/>
      <c r="D17" s="38">
        <v>2607</v>
      </c>
      <c r="E17" s="38"/>
      <c r="F17" s="38">
        <v>26068</v>
      </c>
      <c r="G17" s="38"/>
      <c r="H17" s="38">
        <v>173</v>
      </c>
      <c r="I17" s="38">
        <v>28848</v>
      </c>
      <c r="J17" s="38">
        <v>-28411</v>
      </c>
      <c r="K17" s="38">
        <v>-656</v>
      </c>
      <c r="L17" s="38">
        <v>-29067</v>
      </c>
      <c r="M17" s="38">
        <v>-219</v>
      </c>
      <c r="N17" s="38"/>
      <c r="O17" s="41"/>
    </row>
    <row r="18" spans="1:15" ht="20.149999999999999" customHeight="1">
      <c r="A18" s="431" t="s">
        <v>43</v>
      </c>
      <c r="B18" s="431"/>
      <c r="C18" s="431"/>
      <c r="D18" s="312">
        <v>2536</v>
      </c>
      <c r="E18" s="312"/>
      <c r="F18" s="312">
        <v>24527</v>
      </c>
      <c r="G18" s="312"/>
      <c r="H18" s="312">
        <v>161</v>
      </c>
      <c r="I18" s="312">
        <v>27224</v>
      </c>
      <c r="J18" s="312">
        <v>-26787</v>
      </c>
      <c r="K18" s="312">
        <v>-625</v>
      </c>
      <c r="L18" s="312">
        <v>-27412</v>
      </c>
      <c r="M18" s="312">
        <v>-188</v>
      </c>
      <c r="N18" s="312"/>
      <c r="O18" s="41"/>
    </row>
    <row r="19" spans="1:15" ht="20.149999999999999" customHeight="1">
      <c r="A19" s="432" t="s">
        <v>44</v>
      </c>
      <c r="B19" s="432"/>
      <c r="C19" s="432"/>
      <c r="D19" s="44">
        <v>2474</v>
      </c>
      <c r="E19" s="44"/>
      <c r="F19" s="44">
        <v>23001</v>
      </c>
      <c r="G19" s="44"/>
      <c r="H19" s="44">
        <v>158</v>
      </c>
      <c r="I19" s="44">
        <v>25633</v>
      </c>
      <c r="J19" s="44">
        <v>-25300</v>
      </c>
      <c r="K19" s="44">
        <v>-593</v>
      </c>
      <c r="L19" s="44">
        <v>-25893</v>
      </c>
      <c r="M19" s="44">
        <v>-260</v>
      </c>
      <c r="N19" s="44"/>
      <c r="O19" s="41"/>
    </row>
    <row r="20" spans="1:15" ht="20.149999999999999" customHeight="1">
      <c r="A20" s="431" t="s">
        <v>45</v>
      </c>
      <c r="B20" s="431"/>
      <c r="C20" s="431"/>
      <c r="D20" s="312">
        <v>2455</v>
      </c>
      <c r="E20" s="312"/>
      <c r="F20" s="312">
        <v>21922</v>
      </c>
      <c r="G20" s="312"/>
      <c r="H20" s="312">
        <v>163</v>
      </c>
      <c r="I20" s="312">
        <v>24540</v>
      </c>
      <c r="J20" s="312">
        <v>-24178</v>
      </c>
      <c r="K20" s="312">
        <v>-458</v>
      </c>
      <c r="L20" s="312">
        <v>-24636</v>
      </c>
      <c r="M20" s="312">
        <v>-96</v>
      </c>
      <c r="N20" s="312"/>
      <c r="O20" s="41"/>
    </row>
    <row r="21" spans="1:15" ht="20.149999999999999" customHeight="1">
      <c r="A21" s="432" t="s">
        <v>46</v>
      </c>
      <c r="B21" s="432"/>
      <c r="C21" s="432"/>
      <c r="D21" s="38">
        <v>2359</v>
      </c>
      <c r="E21" s="38"/>
      <c r="F21" s="38">
        <v>21436</v>
      </c>
      <c r="G21" s="38"/>
      <c r="H21" s="38">
        <v>117</v>
      </c>
      <c r="I21" s="38">
        <v>23912</v>
      </c>
      <c r="J21" s="38">
        <v>-23605</v>
      </c>
      <c r="K21" s="38">
        <v>-447</v>
      </c>
      <c r="L21" s="38">
        <v>-24052</v>
      </c>
      <c r="M21" s="38">
        <v>-140</v>
      </c>
      <c r="N21" s="38"/>
      <c r="O21" s="41"/>
    </row>
    <row r="22" spans="1:15" ht="20.149999999999999" customHeight="1">
      <c r="A22" s="431" t="s">
        <v>47</v>
      </c>
      <c r="B22" s="431"/>
      <c r="C22" s="431"/>
      <c r="D22" s="41">
        <v>2437</v>
      </c>
      <c r="E22" s="41"/>
      <c r="F22" s="41">
        <v>21474</v>
      </c>
      <c r="G22" s="41"/>
      <c r="H22" s="41">
        <v>132</v>
      </c>
      <c r="I22" s="41">
        <v>24043</v>
      </c>
      <c r="J22" s="41">
        <v>-23707</v>
      </c>
      <c r="K22" s="41">
        <v>-369</v>
      </c>
      <c r="L22" s="41">
        <v>-24076</v>
      </c>
      <c r="M22" s="41">
        <v>-33</v>
      </c>
      <c r="N22" s="41"/>
      <c r="O22" s="41"/>
    </row>
    <row r="23" spans="1:15" ht="20.149999999999999" customHeight="1">
      <c r="A23" s="432" t="s">
        <v>48</v>
      </c>
      <c r="B23" s="432"/>
      <c r="C23" s="432"/>
      <c r="D23" s="38">
        <v>2364</v>
      </c>
      <c r="E23" s="38"/>
      <c r="F23" s="38">
        <v>20935</v>
      </c>
      <c r="G23" s="38"/>
      <c r="H23" s="38">
        <v>103</v>
      </c>
      <c r="I23" s="38">
        <v>23402</v>
      </c>
      <c r="J23" s="38">
        <v>-23079</v>
      </c>
      <c r="K23" s="38">
        <v>-342</v>
      </c>
      <c r="L23" s="38">
        <v>-23421</v>
      </c>
      <c r="M23" s="38">
        <v>-19</v>
      </c>
      <c r="N23" s="38"/>
      <c r="O23" s="41"/>
    </row>
    <row r="24" spans="1:15" ht="20.149999999999999" customHeight="1">
      <c r="A24" s="431" t="s">
        <v>49</v>
      </c>
      <c r="B24" s="431"/>
      <c r="C24" s="431"/>
      <c r="D24" s="41">
        <v>2446</v>
      </c>
      <c r="E24" s="41"/>
      <c r="F24" s="41">
        <v>20275</v>
      </c>
      <c r="G24" s="41"/>
      <c r="H24" s="41">
        <v>109</v>
      </c>
      <c r="I24" s="41">
        <v>22830</v>
      </c>
      <c r="J24" s="41">
        <v>-22527</v>
      </c>
      <c r="K24" s="41">
        <v>-340</v>
      </c>
      <c r="L24" s="41">
        <v>-22867</v>
      </c>
      <c r="M24" s="41">
        <v>-37</v>
      </c>
      <c r="N24" s="41"/>
      <c r="O24" s="41"/>
    </row>
    <row r="25" spans="1:15" ht="20.149999999999999" customHeight="1">
      <c r="A25" s="434" t="s">
        <v>51</v>
      </c>
      <c r="B25" s="434"/>
      <c r="C25" s="434"/>
      <c r="D25" s="66">
        <v>2535</v>
      </c>
      <c r="E25" s="66"/>
      <c r="F25" s="382">
        <v>19163</v>
      </c>
      <c r="G25" s="382"/>
      <c r="H25" s="88">
        <v>91</v>
      </c>
      <c r="I25" s="66">
        <v>21789</v>
      </c>
      <c r="J25" s="66">
        <v>-21659</v>
      </c>
      <c r="K25" s="66">
        <v>-332</v>
      </c>
      <c r="L25" s="66">
        <v>-21991</v>
      </c>
      <c r="M25" s="66">
        <v>-202</v>
      </c>
      <c r="N25" s="66"/>
      <c r="O25" s="41"/>
    </row>
    <row r="26" spans="1:15" ht="20.149999999999999" customHeight="1">
      <c r="A26" s="45" t="s">
        <v>318</v>
      </c>
      <c r="B26" s="45"/>
      <c r="C26" s="81"/>
      <c r="D26" s="41"/>
      <c r="E26" s="41"/>
      <c r="F26" s="41"/>
      <c r="G26" s="41"/>
      <c r="H26" s="41"/>
      <c r="I26" s="41"/>
      <c r="J26" s="41"/>
      <c r="K26" s="41"/>
      <c r="L26" s="41"/>
      <c r="M26" s="41"/>
      <c r="N26" s="41"/>
      <c r="O26" s="41"/>
    </row>
    <row r="27" spans="1:15" ht="20.149999999999999" customHeight="1">
      <c r="A27" s="432" t="s">
        <v>52</v>
      </c>
      <c r="B27" s="432"/>
      <c r="C27" s="432"/>
      <c r="D27" s="38">
        <v>2309</v>
      </c>
      <c r="E27" s="38"/>
      <c r="F27" s="38">
        <v>18096</v>
      </c>
      <c r="G27" s="38"/>
      <c r="H27" s="38">
        <v>161</v>
      </c>
      <c r="I27" s="38">
        <v>20566</v>
      </c>
      <c r="J27" s="38">
        <v>-20282</v>
      </c>
      <c r="K27" s="38">
        <v>-325</v>
      </c>
      <c r="L27" s="38">
        <v>-20607</v>
      </c>
      <c r="M27" s="38">
        <v>-41</v>
      </c>
      <c r="N27" s="38"/>
      <c r="O27" s="41"/>
    </row>
    <row r="28" spans="1:15" ht="20.149999999999999" customHeight="1" thickBot="1">
      <c r="A28" s="433" t="s">
        <v>53</v>
      </c>
      <c r="B28" s="433"/>
      <c r="C28" s="433"/>
      <c r="D28" s="314">
        <v>2371</v>
      </c>
      <c r="E28" s="314"/>
      <c r="F28" s="394">
        <v>17540</v>
      </c>
      <c r="G28" s="394"/>
      <c r="H28" s="314">
        <v>115</v>
      </c>
      <c r="I28" s="314">
        <v>20026</v>
      </c>
      <c r="J28" s="314">
        <v>-19865</v>
      </c>
      <c r="K28" s="314">
        <v>-280</v>
      </c>
      <c r="L28" s="314">
        <v>-20145</v>
      </c>
      <c r="M28" s="314">
        <v>-119</v>
      </c>
      <c r="N28" s="314"/>
      <c r="O28" s="41"/>
    </row>
    <row r="29" spans="1:15" ht="38" customHeight="1">
      <c r="A29" s="26" t="s">
        <v>387</v>
      </c>
      <c r="B29" s="26"/>
      <c r="C29" s="491" t="s">
        <v>444</v>
      </c>
      <c r="D29" s="491"/>
      <c r="E29" s="491"/>
      <c r="F29" s="491"/>
      <c r="G29" s="491"/>
      <c r="H29" s="491"/>
      <c r="I29" s="491"/>
      <c r="J29" s="491"/>
      <c r="K29" s="491"/>
      <c r="L29" s="491"/>
      <c r="M29" s="491"/>
      <c r="N29" s="491"/>
      <c r="O29" s="41"/>
    </row>
    <row r="30" spans="1:15" ht="38" customHeight="1">
      <c r="A30" s="26"/>
      <c r="B30" s="26"/>
      <c r="C30" s="422" t="s">
        <v>406</v>
      </c>
      <c r="D30" s="422"/>
      <c r="E30" s="422"/>
      <c r="F30" s="422"/>
      <c r="G30" s="422"/>
      <c r="H30" s="422"/>
      <c r="I30" s="422"/>
      <c r="J30" s="422"/>
      <c r="K30" s="422"/>
      <c r="L30" s="422"/>
      <c r="M30" s="422"/>
      <c r="N30" s="422"/>
      <c r="O30" s="41"/>
    </row>
    <row r="31" spans="1:15" ht="20" customHeight="1">
      <c r="A31" s="109" t="s">
        <v>33</v>
      </c>
      <c r="B31" s="422" t="s">
        <v>382</v>
      </c>
      <c r="C31" s="422"/>
      <c r="D31" s="422"/>
      <c r="E31" s="422"/>
      <c r="F31" s="422"/>
      <c r="G31" s="422"/>
      <c r="H31" s="422"/>
      <c r="I31" s="422"/>
      <c r="J31" s="422"/>
      <c r="K31" s="422"/>
      <c r="L31" s="422"/>
      <c r="M31" s="422"/>
      <c r="N31" s="422"/>
      <c r="O31" s="41"/>
    </row>
    <row r="32" spans="1:15" ht="37.5" customHeight="1">
      <c r="A32" s="109" t="s">
        <v>197</v>
      </c>
      <c r="B32" s="422" t="s">
        <v>292</v>
      </c>
      <c r="C32" s="422"/>
      <c r="D32" s="422"/>
      <c r="E32" s="422"/>
      <c r="F32" s="422"/>
      <c r="G32" s="422"/>
      <c r="H32" s="422"/>
      <c r="I32" s="422"/>
      <c r="J32" s="422"/>
      <c r="K32" s="422"/>
      <c r="L32" s="422"/>
      <c r="M32" s="422"/>
      <c r="N32" s="422"/>
    </row>
    <row r="33" spans="1:14" ht="58" customHeight="1">
      <c r="A33" s="109" t="s">
        <v>188</v>
      </c>
      <c r="B33" s="422" t="s">
        <v>359</v>
      </c>
      <c r="C33" s="422"/>
      <c r="D33" s="422"/>
      <c r="E33" s="422"/>
      <c r="F33" s="422"/>
      <c r="G33" s="422"/>
      <c r="H33" s="422"/>
      <c r="I33" s="422"/>
      <c r="J33" s="422"/>
      <c r="K33" s="422"/>
      <c r="L33" s="422"/>
      <c r="M33" s="422"/>
      <c r="N33" s="422"/>
    </row>
    <row r="37" spans="1:14">
      <c r="J37" s="39" t="s">
        <v>112</v>
      </c>
    </row>
  </sheetData>
  <mergeCells count="28">
    <mergeCell ref="A28:C28"/>
    <mergeCell ref="A16:C16"/>
    <mergeCell ref="A1:N1"/>
    <mergeCell ref="A2:N2"/>
    <mergeCell ref="A6:N6"/>
    <mergeCell ref="A7:N7"/>
    <mergeCell ref="A9:C9"/>
    <mergeCell ref="A10:C10"/>
    <mergeCell ref="A11:C11"/>
    <mergeCell ref="A12:C12"/>
    <mergeCell ref="A13:C13"/>
    <mergeCell ref="A14:C14"/>
    <mergeCell ref="A15:C15"/>
    <mergeCell ref="A22:C22"/>
    <mergeCell ref="A23:C23"/>
    <mergeCell ref="A24:C24"/>
    <mergeCell ref="A25:C25"/>
    <mergeCell ref="A27:C27"/>
    <mergeCell ref="A17:C17"/>
    <mergeCell ref="A18:C18"/>
    <mergeCell ref="A19:C19"/>
    <mergeCell ref="A20:C20"/>
    <mergeCell ref="A21:C21"/>
    <mergeCell ref="C30:N30"/>
    <mergeCell ref="B31:N31"/>
    <mergeCell ref="B32:N32"/>
    <mergeCell ref="B33:N33"/>
    <mergeCell ref="C29:N29"/>
  </mergeCells>
  <hyperlinks>
    <hyperlink ref="A1" location="TdM!A1" display="Retour à la table des matières" xr:uid="{3C03AF7B-F60F-4DAD-B401-CEF862A2859F}"/>
    <hyperlink ref="A1:M1" location="TM!A1" display="Retour à la table des matières" xr:uid="{3382CCEF-D4B3-4A71-A450-2EC58CB9EFDD}"/>
  </hyperlinks>
  <pageMargins left="0.43307086614173229" right="0.23622047244094491" top="0.74803149606299213" bottom="0.74803149606299213" header="0.31496062992125984" footer="0.31496062992125984"/>
  <pageSetup paperSize="5" scale="73" orientation="landscape" r:id="rId1"/>
  <ignoredErrors>
    <ignoredError sqref="A31:A33 N8 G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N30"/>
  <sheetViews>
    <sheetView showGridLines="0" zoomScaleNormal="100" workbookViewId="0">
      <selection sqref="A1:D1"/>
    </sheetView>
  </sheetViews>
  <sheetFormatPr baseColWidth="10" defaultRowHeight="12.5"/>
  <cols>
    <col min="1" max="2" width="3.453125" customWidth="1"/>
    <col min="3" max="8" width="13.7265625" customWidth="1"/>
    <col min="9" max="9" width="24.26953125" customWidth="1"/>
    <col min="10" max="10" width="26.81640625" customWidth="1"/>
  </cols>
  <sheetData>
    <row r="1" spans="1:14" s="173" customFormat="1" ht="14.15" customHeight="1">
      <c r="A1" s="425" t="s">
        <v>23</v>
      </c>
      <c r="B1" s="425"/>
      <c r="C1" s="425"/>
      <c r="D1" s="425"/>
    </row>
    <row r="2" spans="1:14" s="153" customFormat="1" ht="25" customHeight="1">
      <c r="A2" s="86" t="s">
        <v>409</v>
      </c>
      <c r="B2" s="151"/>
      <c r="C2" s="152"/>
      <c r="D2" s="152"/>
      <c r="E2" s="152"/>
      <c r="F2" s="152"/>
      <c r="G2" s="152"/>
      <c r="H2" s="152"/>
      <c r="I2" s="152"/>
      <c r="L2" s="154"/>
      <c r="M2" s="154"/>
      <c r="N2" s="154"/>
    </row>
    <row r="3" spans="1:14" s="14" customFormat="1" ht="12.65" customHeight="1">
      <c r="A3" s="24"/>
      <c r="B3" s="24"/>
      <c r="C3" s="24"/>
      <c r="D3" s="24"/>
      <c r="E3" s="24"/>
      <c r="F3" s="24"/>
      <c r="G3" s="24"/>
      <c r="H3" s="24"/>
      <c r="I3" s="24"/>
      <c r="L3" s="27"/>
      <c r="M3" s="27"/>
      <c r="N3" s="27"/>
    </row>
    <row r="4" spans="1:14" s="25" customFormat="1" ht="30" customHeight="1">
      <c r="A4" s="426" t="s">
        <v>24</v>
      </c>
      <c r="B4" s="426"/>
      <c r="C4" s="426"/>
      <c r="D4" s="426"/>
      <c r="E4" s="426"/>
      <c r="F4" s="426"/>
      <c r="G4" s="426"/>
      <c r="H4" s="426"/>
      <c r="I4" s="426"/>
      <c r="L4" s="28"/>
      <c r="M4" s="28"/>
      <c r="N4" s="28"/>
    </row>
    <row r="5" spans="1:14" s="25" customFormat="1" ht="15" customHeight="1">
      <c r="L5" s="28"/>
      <c r="M5" s="28"/>
      <c r="N5" s="28"/>
    </row>
    <row r="6" spans="1:14" s="25" customFormat="1" ht="76.5" customHeight="1">
      <c r="A6" s="422" t="s">
        <v>384</v>
      </c>
      <c r="B6" s="423"/>
      <c r="C6" s="423"/>
      <c r="D6" s="423"/>
      <c r="E6" s="423"/>
      <c r="F6" s="423"/>
      <c r="G6" s="423"/>
      <c r="H6" s="423"/>
      <c r="I6" s="423"/>
      <c r="L6" s="424"/>
      <c r="M6" s="424"/>
      <c r="N6" s="424"/>
    </row>
    <row r="7" spans="1:14" s="25" customFormat="1" ht="12.65" customHeight="1">
      <c r="A7" s="26"/>
      <c r="B7" s="26"/>
      <c r="C7" s="26"/>
      <c r="D7" s="26"/>
      <c r="E7" s="26"/>
      <c r="F7" s="26"/>
      <c r="G7" s="26"/>
      <c r="H7" s="26"/>
      <c r="I7" s="26"/>
      <c r="L7" s="29"/>
    </row>
    <row r="8" spans="1:14" s="25" customFormat="1" ht="20.25" customHeight="1">
      <c r="A8" s="427" t="s">
        <v>176</v>
      </c>
      <c r="B8" s="427"/>
      <c r="C8" s="427"/>
      <c r="D8" s="427"/>
      <c r="E8" s="427"/>
      <c r="F8" s="427"/>
      <c r="G8" s="427"/>
      <c r="H8" s="427"/>
      <c r="I8" s="427"/>
      <c r="L8" s="29"/>
    </row>
    <row r="9" spans="1:14" s="25" customFormat="1" ht="12.75" customHeight="1">
      <c r="A9" s="26"/>
      <c r="B9" s="26"/>
      <c r="C9" s="26"/>
      <c r="D9" s="26"/>
      <c r="E9" s="26"/>
      <c r="F9" s="26"/>
      <c r="G9" s="26"/>
      <c r="H9" s="26"/>
      <c r="I9" s="26"/>
    </row>
    <row r="10" spans="1:14" s="25" customFormat="1" ht="20.5" customHeight="1">
      <c r="A10" s="26" t="s">
        <v>25</v>
      </c>
      <c r="B10" s="422" t="s">
        <v>168</v>
      </c>
      <c r="C10" s="422"/>
      <c r="D10" s="422"/>
      <c r="E10" s="422"/>
      <c r="F10" s="422"/>
      <c r="G10" s="422"/>
      <c r="H10" s="422"/>
      <c r="I10" s="422"/>
    </row>
    <row r="11" spans="1:14" s="25" customFormat="1" ht="12.65" customHeight="1">
      <c r="A11" s="251"/>
      <c r="B11" s="251"/>
      <c r="C11" s="251"/>
      <c r="D11" s="251"/>
      <c r="E11" s="251"/>
      <c r="F11" s="251"/>
      <c r="G11" s="251"/>
      <c r="H11" s="251"/>
      <c r="I11" s="251"/>
    </row>
    <row r="12" spans="1:14" s="25" customFormat="1" ht="58" customHeight="1">
      <c r="A12" s="251" t="s">
        <v>25</v>
      </c>
      <c r="B12" s="423" t="s">
        <v>177</v>
      </c>
      <c r="C12" s="423"/>
      <c r="D12" s="423"/>
      <c r="E12" s="423"/>
      <c r="F12" s="423"/>
      <c r="G12" s="423"/>
      <c r="H12" s="423"/>
      <c r="I12" s="423"/>
    </row>
    <row r="13" spans="1:14" s="25" customFormat="1" ht="12" customHeight="1">
      <c r="A13" s="251"/>
      <c r="B13" s="250"/>
      <c r="C13" s="250"/>
      <c r="D13" s="250"/>
      <c r="E13" s="250"/>
      <c r="F13" s="250"/>
      <c r="G13" s="250"/>
      <c r="H13" s="250"/>
      <c r="I13" s="250"/>
    </row>
    <row r="14" spans="1:14" s="249" customFormat="1" ht="57.75" customHeight="1">
      <c r="A14" s="252"/>
      <c r="B14" s="252" t="s">
        <v>25</v>
      </c>
      <c r="C14" s="422" t="s">
        <v>389</v>
      </c>
      <c r="D14" s="423"/>
      <c r="E14" s="423"/>
      <c r="F14" s="423"/>
      <c r="G14" s="423"/>
      <c r="H14" s="423"/>
      <c r="I14" s="423"/>
    </row>
    <row r="15" spans="1:14" s="25" customFormat="1" ht="12.65" customHeight="1">
      <c r="A15" s="251"/>
      <c r="B15" s="251"/>
      <c r="C15" s="251"/>
      <c r="D15" s="251"/>
      <c r="E15" s="251"/>
      <c r="F15" s="251"/>
      <c r="G15" s="251"/>
      <c r="H15" s="251"/>
      <c r="I15" s="251"/>
    </row>
    <row r="16" spans="1:14" s="25" customFormat="1" ht="37.5" customHeight="1">
      <c r="A16" s="251" t="s">
        <v>25</v>
      </c>
      <c r="B16" s="423" t="s">
        <v>26</v>
      </c>
      <c r="C16" s="423"/>
      <c r="D16" s="423"/>
      <c r="E16" s="423"/>
      <c r="F16" s="423"/>
      <c r="G16" s="423"/>
      <c r="H16" s="423"/>
      <c r="I16" s="423"/>
    </row>
    <row r="17" spans="1:9" s="25" customFormat="1" ht="12.65" customHeight="1">
      <c r="A17" s="251"/>
      <c r="B17" s="251"/>
      <c r="C17" s="251"/>
      <c r="D17" s="251"/>
      <c r="E17" s="251"/>
      <c r="F17" s="251"/>
      <c r="G17" s="251"/>
      <c r="H17" s="251"/>
      <c r="I17" s="251"/>
    </row>
    <row r="18" spans="1:9" s="25" customFormat="1" ht="20.25" customHeight="1">
      <c r="A18" s="251" t="s">
        <v>25</v>
      </c>
      <c r="B18" s="423" t="s">
        <v>27</v>
      </c>
      <c r="C18" s="423"/>
      <c r="D18" s="423"/>
      <c r="E18" s="423"/>
      <c r="F18" s="423"/>
      <c r="G18" s="423"/>
      <c r="H18" s="423"/>
      <c r="I18" s="423"/>
    </row>
    <row r="19" spans="1:9" s="25" customFormat="1" ht="12.65" customHeight="1">
      <c r="A19" s="251"/>
      <c r="B19" s="251"/>
      <c r="C19" s="251"/>
      <c r="D19" s="251"/>
      <c r="E19" s="251"/>
      <c r="F19" s="251"/>
      <c r="G19" s="251"/>
      <c r="H19" s="251"/>
      <c r="I19" s="251"/>
    </row>
    <row r="20" spans="1:9" s="25" customFormat="1" ht="20.149999999999999" customHeight="1">
      <c r="A20" s="251" t="s">
        <v>25</v>
      </c>
      <c r="B20" s="423" t="s">
        <v>169</v>
      </c>
      <c r="C20" s="423"/>
      <c r="D20" s="423"/>
      <c r="E20" s="423"/>
      <c r="F20" s="423"/>
      <c r="G20" s="423"/>
      <c r="H20" s="423"/>
      <c r="I20" s="423"/>
    </row>
    <row r="21" spans="1:9" s="25" customFormat="1" ht="12.65" customHeight="1">
      <c r="A21" s="251"/>
      <c r="B21" s="251"/>
      <c r="C21" s="251"/>
      <c r="D21" s="251"/>
      <c r="E21" s="251"/>
      <c r="F21" s="251"/>
      <c r="G21" s="251"/>
      <c r="H21" s="251"/>
      <c r="I21" s="251"/>
    </row>
    <row r="22" spans="1:9" s="25" customFormat="1" ht="57" customHeight="1">
      <c r="A22" s="422" t="s">
        <v>353</v>
      </c>
      <c r="B22" s="423"/>
      <c r="C22" s="423"/>
      <c r="D22" s="423"/>
      <c r="E22" s="423"/>
      <c r="F22" s="423"/>
      <c r="G22" s="423"/>
      <c r="H22" s="423"/>
      <c r="I22" s="423"/>
    </row>
    <row r="23" spans="1:9" s="25" customFormat="1" ht="12.65" customHeight="1">
      <c r="A23" s="26"/>
      <c r="B23" s="26"/>
      <c r="C23" s="26"/>
      <c r="D23" s="26"/>
      <c r="E23" s="26"/>
      <c r="F23" s="26"/>
      <c r="G23" s="26"/>
      <c r="H23" s="26"/>
      <c r="I23" s="26"/>
    </row>
    <row r="24" spans="1:9" s="25" customFormat="1" ht="89" customHeight="1">
      <c r="A24" s="26" t="s">
        <v>28</v>
      </c>
      <c r="B24" s="422" t="s">
        <v>167</v>
      </c>
      <c r="C24" s="422"/>
      <c r="D24" s="422"/>
      <c r="E24" s="422"/>
      <c r="F24" s="422"/>
      <c r="G24" s="422"/>
      <c r="H24" s="422"/>
      <c r="I24" s="422"/>
    </row>
    <row r="25" spans="1:9" s="25" customFormat="1" ht="12.5" customHeight="1">
      <c r="A25" s="26"/>
      <c r="B25" s="26"/>
      <c r="C25" s="26"/>
      <c r="D25" s="26"/>
      <c r="E25" s="26"/>
      <c r="F25" s="26"/>
      <c r="G25" s="26"/>
      <c r="H25" s="26"/>
      <c r="I25" s="26"/>
    </row>
    <row r="26" spans="1:9" s="25" customFormat="1" ht="141.5" customHeight="1">
      <c r="A26" s="26" t="s">
        <v>28</v>
      </c>
      <c r="B26" s="422" t="s">
        <v>453</v>
      </c>
      <c r="C26" s="422"/>
      <c r="D26" s="422"/>
      <c r="E26" s="422"/>
      <c r="F26" s="422"/>
      <c r="G26" s="422"/>
      <c r="H26" s="422"/>
      <c r="I26" s="422"/>
    </row>
    <row r="27" spans="1:9" s="25" customFormat="1" ht="12" customHeight="1">
      <c r="A27" s="26"/>
      <c r="B27" s="26"/>
      <c r="C27" s="26"/>
      <c r="D27" s="26"/>
      <c r="E27" s="26"/>
      <c r="F27" s="26"/>
      <c r="G27" s="26"/>
      <c r="H27" s="26"/>
      <c r="I27" s="26"/>
    </row>
    <row r="28" spans="1:9" s="25" customFormat="1" ht="58" customHeight="1">
      <c r="A28" s="422" t="s">
        <v>170</v>
      </c>
      <c r="B28" s="422"/>
      <c r="C28" s="422"/>
      <c r="D28" s="422"/>
      <c r="E28" s="422"/>
      <c r="F28" s="422"/>
      <c r="G28" s="422"/>
      <c r="H28" s="422"/>
      <c r="I28" s="422"/>
    </row>
    <row r="29" spans="1:9" s="25" customFormat="1" ht="13.5" customHeight="1">
      <c r="A29" s="298"/>
      <c r="B29" s="298"/>
      <c r="C29" s="298"/>
      <c r="D29" s="298"/>
      <c r="E29" s="298"/>
      <c r="F29" s="298"/>
      <c r="G29" s="298"/>
      <c r="H29" s="298"/>
      <c r="I29" s="298"/>
    </row>
    <row r="30" spans="1:9" ht="39" customHeight="1">
      <c r="A30" s="26" t="s">
        <v>28</v>
      </c>
      <c r="B30" s="422" t="s">
        <v>403</v>
      </c>
      <c r="C30" s="422"/>
      <c r="D30" s="422"/>
      <c r="E30" s="422"/>
      <c r="F30" s="422"/>
      <c r="G30" s="422"/>
      <c r="H30" s="422"/>
      <c r="I30" s="422"/>
    </row>
  </sheetData>
  <mergeCells count="16">
    <mergeCell ref="B30:I30"/>
    <mergeCell ref="A28:I28"/>
    <mergeCell ref="B16:I16"/>
    <mergeCell ref="B18:I18"/>
    <mergeCell ref="B20:I20"/>
    <mergeCell ref="A22:I22"/>
    <mergeCell ref="B24:I24"/>
    <mergeCell ref="B26:I26"/>
    <mergeCell ref="C14:I14"/>
    <mergeCell ref="L6:N6"/>
    <mergeCell ref="B12:I12"/>
    <mergeCell ref="A1:D1"/>
    <mergeCell ref="A4:I4"/>
    <mergeCell ref="A6:I6"/>
    <mergeCell ref="A8:I8"/>
    <mergeCell ref="B10:I10"/>
  </mergeCells>
  <hyperlinks>
    <hyperlink ref="A1" location="TdM!A1" display="Retour à la table des matières" xr:uid="{00000000-0004-0000-0100-000000000000}"/>
    <hyperlink ref="A1:D1" location="TM!A1" display="Retour à la table des matières" xr:uid="{00000000-0004-0000-0100-000001000000}"/>
  </hyperlinks>
  <pageMargins left="0.43307086614173229" right="0.23622047244094491" top="0.74803149606299213" bottom="0.74803149606299213" header="0.31496062992125984" footer="0.31496062992125984"/>
  <pageSetup paperSize="5"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tabColor rgb="FF92D050"/>
    <pageSetUpPr fitToPage="1"/>
  </sheetPr>
  <dimension ref="A1:O37"/>
  <sheetViews>
    <sheetView showGridLines="0" zoomScaleNormal="100" workbookViewId="0">
      <selection sqref="A1:N1"/>
    </sheetView>
  </sheetViews>
  <sheetFormatPr baseColWidth="10" defaultColWidth="11.453125" defaultRowHeight="18"/>
  <cols>
    <col min="1" max="1" width="5" style="39" customWidth="1"/>
    <col min="2" max="2" width="2.6328125" style="39" customWidth="1"/>
    <col min="3" max="3" width="4.6328125" style="39" customWidth="1"/>
    <col min="4" max="4" width="19.1796875" style="39" customWidth="1"/>
    <col min="5" max="5" width="3.453125" style="39" customWidth="1"/>
    <col min="6" max="6" width="19.1796875" style="39" customWidth="1"/>
    <col min="7" max="7" width="3.453125" style="39" customWidth="1"/>
    <col min="8" max="13" width="19.1796875" style="39" customWidth="1"/>
    <col min="14" max="14" width="3.36328125" style="39" customWidth="1"/>
    <col min="15" max="16384" width="11.453125" style="39"/>
  </cols>
  <sheetData>
    <row r="1" spans="1:15" s="173" customFormat="1" ht="14.15" customHeight="1">
      <c r="A1" s="490" t="s">
        <v>23</v>
      </c>
      <c r="B1" s="490"/>
      <c r="C1" s="490"/>
      <c r="D1" s="490"/>
      <c r="E1" s="490"/>
      <c r="F1" s="490"/>
      <c r="G1" s="490"/>
      <c r="H1" s="490"/>
      <c r="I1" s="490"/>
      <c r="J1" s="490"/>
      <c r="K1" s="490"/>
      <c r="L1" s="490"/>
      <c r="M1" s="490"/>
      <c r="N1" s="490"/>
    </row>
    <row r="2" spans="1:15" ht="25" customHeight="1">
      <c r="A2" s="436" t="s">
        <v>409</v>
      </c>
      <c r="B2" s="436"/>
      <c r="C2" s="436"/>
      <c r="D2" s="436"/>
      <c r="E2" s="436"/>
      <c r="F2" s="436"/>
      <c r="G2" s="436"/>
      <c r="H2" s="436"/>
      <c r="I2" s="436"/>
      <c r="J2" s="436"/>
      <c r="K2" s="436"/>
      <c r="L2" s="436"/>
      <c r="M2" s="436"/>
      <c r="N2" s="436"/>
    </row>
    <row r="3" spans="1:15" ht="12.65" customHeight="1">
      <c r="C3" s="65"/>
      <c r="D3" s="65"/>
      <c r="E3" s="65"/>
      <c r="F3" s="65"/>
      <c r="G3" s="65"/>
      <c r="H3" s="65"/>
      <c r="I3" s="65"/>
      <c r="J3" s="65"/>
      <c r="K3" s="65"/>
      <c r="L3" s="65"/>
      <c r="M3" s="65"/>
      <c r="N3" s="65"/>
    </row>
    <row r="4" spans="1:15" s="176" customFormat="1" ht="18" customHeight="1">
      <c r="A4" s="155" t="s">
        <v>224</v>
      </c>
      <c r="B4" s="155"/>
      <c r="C4" s="155"/>
      <c r="O4" s="177"/>
    </row>
    <row r="5" spans="1:15" ht="12.75" customHeight="1"/>
    <row r="6" spans="1:15" ht="24" customHeight="1">
      <c r="A6" s="436" t="s">
        <v>413</v>
      </c>
      <c r="B6" s="436"/>
      <c r="C6" s="436"/>
      <c r="D6" s="436"/>
      <c r="E6" s="436"/>
      <c r="F6" s="436"/>
      <c r="G6" s="436"/>
      <c r="H6" s="436"/>
      <c r="I6" s="436"/>
      <c r="J6" s="436"/>
      <c r="K6" s="436"/>
      <c r="L6" s="436"/>
      <c r="M6" s="436"/>
      <c r="N6" s="436"/>
    </row>
    <row r="7" spans="1:15" ht="20.149999999999999" customHeight="1">
      <c r="A7" s="431" t="s">
        <v>30</v>
      </c>
      <c r="B7" s="431"/>
      <c r="C7" s="431"/>
      <c r="D7" s="431"/>
      <c r="E7" s="431"/>
      <c r="F7" s="431"/>
      <c r="G7" s="431"/>
      <c r="H7" s="431"/>
      <c r="I7" s="431"/>
      <c r="J7" s="431"/>
      <c r="K7" s="431"/>
      <c r="L7" s="431"/>
      <c r="M7" s="431"/>
      <c r="N7" s="431"/>
    </row>
    <row r="8" spans="1:15" ht="60" customHeight="1">
      <c r="A8" s="49"/>
      <c r="B8" s="49"/>
      <c r="C8" s="49"/>
      <c r="D8" s="49" t="s">
        <v>31</v>
      </c>
      <c r="E8" s="68" t="s">
        <v>33</v>
      </c>
      <c r="F8" s="49" t="s">
        <v>99</v>
      </c>
      <c r="G8" s="49"/>
      <c r="H8" s="49" t="s">
        <v>32</v>
      </c>
      <c r="I8" s="49" t="s">
        <v>94</v>
      </c>
      <c r="J8" s="49" t="s">
        <v>100</v>
      </c>
      <c r="K8" s="49" t="s">
        <v>101</v>
      </c>
      <c r="L8" s="49" t="s">
        <v>96</v>
      </c>
      <c r="M8" s="49" t="s">
        <v>365</v>
      </c>
      <c r="N8" s="68" t="s">
        <v>197</v>
      </c>
    </row>
    <row r="9" spans="1:15" ht="20.149999999999999" customHeight="1">
      <c r="A9" s="432" t="s">
        <v>381</v>
      </c>
      <c r="B9" s="432"/>
      <c r="C9" s="432"/>
      <c r="D9" s="38">
        <v>10614</v>
      </c>
      <c r="E9" s="38"/>
      <c r="F9" s="38">
        <v>23212</v>
      </c>
      <c r="G9" s="43"/>
      <c r="H9" s="38">
        <v>1377</v>
      </c>
      <c r="I9" s="38">
        <v>35203</v>
      </c>
      <c r="J9" s="38">
        <v>-34801</v>
      </c>
      <c r="K9" s="38">
        <v>-336</v>
      </c>
      <c r="L9" s="38">
        <v>-35137</v>
      </c>
      <c r="M9" s="38">
        <v>66</v>
      </c>
      <c r="N9" s="38"/>
    </row>
    <row r="10" spans="1:15" ht="20.149999999999999" customHeight="1">
      <c r="A10" s="431" t="s">
        <v>335</v>
      </c>
      <c r="B10" s="431"/>
      <c r="C10" s="431"/>
      <c r="D10" s="41">
        <v>10277</v>
      </c>
      <c r="E10" s="41"/>
      <c r="F10" s="41">
        <v>23192</v>
      </c>
      <c r="G10" s="311"/>
      <c r="H10" s="41">
        <v>1173</v>
      </c>
      <c r="I10" s="41">
        <v>34642</v>
      </c>
      <c r="J10" s="41">
        <v>-33960</v>
      </c>
      <c r="K10" s="41">
        <v>-328</v>
      </c>
      <c r="L10" s="41">
        <v>-34288</v>
      </c>
      <c r="M10" s="41">
        <v>354</v>
      </c>
      <c r="N10" s="41"/>
    </row>
    <row r="11" spans="1:15" ht="20.149999999999999" customHeight="1">
      <c r="A11" s="432" t="s">
        <v>284</v>
      </c>
      <c r="B11" s="432"/>
      <c r="C11" s="432"/>
      <c r="D11" s="38">
        <v>9949</v>
      </c>
      <c r="E11" s="38"/>
      <c r="F11" s="38">
        <v>22691</v>
      </c>
      <c r="G11" s="43"/>
      <c r="H11" s="38">
        <v>1360</v>
      </c>
      <c r="I11" s="38">
        <v>34000</v>
      </c>
      <c r="J11" s="38">
        <v>-33624</v>
      </c>
      <c r="K11" s="38">
        <v>-319</v>
      </c>
      <c r="L11" s="38">
        <v>-33943</v>
      </c>
      <c r="M11" s="38">
        <v>57</v>
      </c>
      <c r="N11" s="38"/>
    </row>
    <row r="12" spans="1:15" ht="20.149999999999999" customHeight="1">
      <c r="A12" s="431" t="s">
        <v>237</v>
      </c>
      <c r="B12" s="431"/>
      <c r="C12" s="431"/>
      <c r="D12" s="41">
        <v>10385</v>
      </c>
      <c r="E12" s="41"/>
      <c r="F12" s="41">
        <v>21900</v>
      </c>
      <c r="G12" s="311"/>
      <c r="H12" s="41">
        <v>1334</v>
      </c>
      <c r="I12" s="41">
        <v>33619</v>
      </c>
      <c r="J12" s="41">
        <v>-33095</v>
      </c>
      <c r="K12" s="41">
        <v>-673</v>
      </c>
      <c r="L12" s="41">
        <v>-33768</v>
      </c>
      <c r="M12" s="41">
        <v>-149</v>
      </c>
      <c r="N12" s="41"/>
    </row>
    <row r="13" spans="1:15" ht="20.149999999999999" customHeight="1">
      <c r="A13" s="432" t="s">
        <v>216</v>
      </c>
      <c r="B13" s="432"/>
      <c r="C13" s="432"/>
      <c r="D13" s="38">
        <v>9827</v>
      </c>
      <c r="E13" s="38"/>
      <c r="F13" s="38">
        <v>21638</v>
      </c>
      <c r="G13" s="43"/>
      <c r="H13" s="38">
        <v>1656</v>
      </c>
      <c r="I13" s="38">
        <v>33121</v>
      </c>
      <c r="J13" s="38">
        <v>-32568</v>
      </c>
      <c r="K13" s="38">
        <v>-344</v>
      </c>
      <c r="L13" s="38">
        <v>-32912</v>
      </c>
      <c r="M13" s="38">
        <v>209</v>
      </c>
      <c r="N13" s="38"/>
    </row>
    <row r="14" spans="1:15" ht="20.149999999999999" customHeight="1">
      <c r="A14" s="431" t="s">
        <v>179</v>
      </c>
      <c r="B14" s="431"/>
      <c r="C14" s="431"/>
      <c r="D14" s="41">
        <v>6901</v>
      </c>
      <c r="E14" s="41"/>
      <c r="F14" s="41">
        <v>20188</v>
      </c>
      <c r="G14" s="311" t="s">
        <v>188</v>
      </c>
      <c r="H14" s="41">
        <v>1424</v>
      </c>
      <c r="I14" s="41">
        <v>28513</v>
      </c>
      <c r="J14" s="41">
        <v>-27783</v>
      </c>
      <c r="K14" s="41">
        <v>-274</v>
      </c>
      <c r="L14" s="41">
        <v>-28057</v>
      </c>
      <c r="M14" s="41">
        <v>456</v>
      </c>
      <c r="N14" s="41"/>
      <c r="O14" s="41"/>
    </row>
    <row r="15" spans="1:15" ht="20.149999999999999" customHeight="1">
      <c r="A15" s="432" t="s">
        <v>165</v>
      </c>
      <c r="B15" s="432"/>
      <c r="C15" s="432"/>
      <c r="D15" s="44">
        <v>6547</v>
      </c>
      <c r="E15" s="44"/>
      <c r="F15" s="44">
        <v>20248</v>
      </c>
      <c r="G15" s="44"/>
      <c r="H15" s="44">
        <v>1220</v>
      </c>
      <c r="I15" s="44">
        <v>28015</v>
      </c>
      <c r="J15" s="44">
        <v>-27482</v>
      </c>
      <c r="K15" s="44">
        <v>-238</v>
      </c>
      <c r="L15" s="44">
        <v>-27720</v>
      </c>
      <c r="M15" s="44">
        <v>295</v>
      </c>
      <c r="N15" s="44"/>
      <c r="O15" s="41"/>
    </row>
    <row r="16" spans="1:15" ht="20.149999999999999" customHeight="1">
      <c r="A16" s="431" t="s">
        <v>41</v>
      </c>
      <c r="B16" s="431"/>
      <c r="C16" s="431"/>
      <c r="D16" s="41">
        <v>6282</v>
      </c>
      <c r="E16" s="41"/>
      <c r="F16" s="41">
        <v>19528</v>
      </c>
      <c r="G16" s="41"/>
      <c r="H16" s="41">
        <v>1293</v>
      </c>
      <c r="I16" s="41">
        <v>27103</v>
      </c>
      <c r="J16" s="41">
        <v>-26628</v>
      </c>
      <c r="K16" s="41">
        <v>-321</v>
      </c>
      <c r="L16" s="41">
        <v>-26949</v>
      </c>
      <c r="M16" s="41">
        <v>154</v>
      </c>
      <c r="N16" s="41"/>
      <c r="O16" s="41"/>
    </row>
    <row r="17" spans="1:15" ht="20.149999999999999" customHeight="1">
      <c r="A17" s="432" t="s">
        <v>42</v>
      </c>
      <c r="B17" s="432"/>
      <c r="C17" s="432"/>
      <c r="D17" s="38">
        <v>6147</v>
      </c>
      <c r="E17" s="38"/>
      <c r="F17" s="38">
        <v>18640</v>
      </c>
      <c r="G17" s="38"/>
      <c r="H17" s="38">
        <v>664</v>
      </c>
      <c r="I17" s="38">
        <v>25451</v>
      </c>
      <c r="J17" s="38">
        <v>-25045</v>
      </c>
      <c r="K17" s="38">
        <v>-301</v>
      </c>
      <c r="L17" s="38">
        <v>-25346</v>
      </c>
      <c r="M17" s="38">
        <v>105</v>
      </c>
      <c r="N17" s="38"/>
      <c r="O17" s="41"/>
    </row>
    <row r="18" spans="1:15" ht="20.149999999999999" customHeight="1">
      <c r="A18" s="431" t="s">
        <v>43</v>
      </c>
      <c r="B18" s="431"/>
      <c r="C18" s="431"/>
      <c r="D18" s="312">
        <v>6030</v>
      </c>
      <c r="E18" s="312"/>
      <c r="F18" s="312">
        <v>17757</v>
      </c>
      <c r="G18" s="312"/>
      <c r="H18" s="312">
        <v>938</v>
      </c>
      <c r="I18" s="312">
        <v>24725</v>
      </c>
      <c r="J18" s="312">
        <v>-24068</v>
      </c>
      <c r="K18" s="312">
        <v>-301</v>
      </c>
      <c r="L18" s="312">
        <v>-24369</v>
      </c>
      <c r="M18" s="312">
        <v>356</v>
      </c>
      <c r="N18" s="312"/>
      <c r="O18" s="41"/>
    </row>
    <row r="19" spans="1:15" ht="20.149999999999999" customHeight="1">
      <c r="A19" s="432" t="s">
        <v>44</v>
      </c>
      <c r="B19" s="432"/>
      <c r="C19" s="432"/>
      <c r="D19" s="44">
        <v>6197</v>
      </c>
      <c r="E19" s="44"/>
      <c r="F19" s="44">
        <v>17682</v>
      </c>
      <c r="G19" s="44"/>
      <c r="H19" s="44">
        <v>1124</v>
      </c>
      <c r="I19" s="44">
        <v>25003</v>
      </c>
      <c r="J19" s="44">
        <v>-24047</v>
      </c>
      <c r="K19" s="44">
        <v>-292</v>
      </c>
      <c r="L19" s="44">
        <v>-24339</v>
      </c>
      <c r="M19" s="44">
        <v>664</v>
      </c>
      <c r="N19" s="44"/>
      <c r="O19" s="41"/>
    </row>
    <row r="20" spans="1:15" ht="20.149999999999999" customHeight="1">
      <c r="A20" s="431" t="s">
        <v>45</v>
      </c>
      <c r="B20" s="431"/>
      <c r="C20" s="431"/>
      <c r="D20" s="312">
        <v>6227</v>
      </c>
      <c r="E20" s="312"/>
      <c r="F20" s="312">
        <v>18029</v>
      </c>
      <c r="G20" s="312"/>
      <c r="H20" s="312">
        <v>945</v>
      </c>
      <c r="I20" s="312">
        <v>25201</v>
      </c>
      <c r="J20" s="312">
        <v>-24418</v>
      </c>
      <c r="K20" s="312">
        <v>-342</v>
      </c>
      <c r="L20" s="312">
        <v>-24760</v>
      </c>
      <c r="M20" s="312">
        <v>441</v>
      </c>
      <c r="N20" s="312"/>
      <c r="O20" s="41"/>
    </row>
    <row r="21" spans="1:15" ht="20.149999999999999" customHeight="1">
      <c r="A21" s="432" t="s">
        <v>46</v>
      </c>
      <c r="B21" s="432"/>
      <c r="C21" s="432"/>
      <c r="D21" s="38">
        <v>5948</v>
      </c>
      <c r="E21" s="38"/>
      <c r="F21" s="38">
        <v>17127</v>
      </c>
      <c r="G21" s="38"/>
      <c r="H21" s="38">
        <v>952</v>
      </c>
      <c r="I21" s="38">
        <v>24027</v>
      </c>
      <c r="J21" s="38">
        <v>-23226</v>
      </c>
      <c r="K21" s="38">
        <v>-358</v>
      </c>
      <c r="L21" s="38">
        <v>-23584</v>
      </c>
      <c r="M21" s="38">
        <v>443</v>
      </c>
      <c r="N21" s="38"/>
      <c r="O21" s="41"/>
    </row>
    <row r="22" spans="1:15" ht="20.149999999999999" customHeight="1">
      <c r="A22" s="431" t="s">
        <v>47</v>
      </c>
      <c r="B22" s="431"/>
      <c r="C22" s="431"/>
      <c r="D22" s="41">
        <v>5838</v>
      </c>
      <c r="E22" s="41"/>
      <c r="F22" s="41">
        <v>16505</v>
      </c>
      <c r="G22" s="41"/>
      <c r="H22" s="41">
        <v>629</v>
      </c>
      <c r="I22" s="41">
        <v>22972</v>
      </c>
      <c r="J22" s="41">
        <v>-22294</v>
      </c>
      <c r="K22" s="41">
        <v>-346</v>
      </c>
      <c r="L22" s="41">
        <v>-22640</v>
      </c>
      <c r="M22" s="41">
        <v>332</v>
      </c>
      <c r="N22" s="41"/>
      <c r="O22" s="41"/>
    </row>
    <row r="23" spans="1:15" ht="20.149999999999999" customHeight="1">
      <c r="A23" s="432" t="s">
        <v>48</v>
      </c>
      <c r="B23" s="432"/>
      <c r="C23" s="432"/>
      <c r="D23" s="38">
        <v>5827</v>
      </c>
      <c r="E23" s="38"/>
      <c r="F23" s="38">
        <v>15900</v>
      </c>
      <c r="G23" s="38"/>
      <c r="H23" s="38">
        <v>985</v>
      </c>
      <c r="I23" s="38">
        <v>22712</v>
      </c>
      <c r="J23" s="38">
        <v>-22309</v>
      </c>
      <c r="K23" s="38">
        <v>-362</v>
      </c>
      <c r="L23" s="38">
        <v>-22671</v>
      </c>
      <c r="M23" s="38">
        <v>41</v>
      </c>
      <c r="N23" s="38"/>
      <c r="O23" s="41"/>
    </row>
    <row r="24" spans="1:15" ht="20.149999999999999" customHeight="1">
      <c r="A24" s="431" t="s">
        <v>49</v>
      </c>
      <c r="B24" s="431"/>
      <c r="C24" s="431"/>
      <c r="D24" s="41">
        <v>5590</v>
      </c>
      <c r="E24" s="41"/>
      <c r="F24" s="41">
        <v>15253</v>
      </c>
      <c r="G24" s="41"/>
      <c r="H24" s="41">
        <v>1087</v>
      </c>
      <c r="I24" s="41">
        <v>21930</v>
      </c>
      <c r="J24" s="41">
        <v>-21393</v>
      </c>
      <c r="K24" s="41">
        <v>-386</v>
      </c>
      <c r="L24" s="41">
        <v>-21779</v>
      </c>
      <c r="M24" s="41">
        <v>151</v>
      </c>
      <c r="N24" s="41"/>
      <c r="O24" s="41"/>
    </row>
    <row r="25" spans="1:15" ht="20.149999999999999" customHeight="1">
      <c r="A25" s="434" t="s">
        <v>51</v>
      </c>
      <c r="B25" s="434"/>
      <c r="C25" s="434"/>
      <c r="D25" s="66">
        <v>5462</v>
      </c>
      <c r="E25" s="66"/>
      <c r="F25" s="382">
        <v>14888</v>
      </c>
      <c r="G25" s="382"/>
      <c r="H25" s="88">
        <v>996</v>
      </c>
      <c r="I25" s="66">
        <v>21346</v>
      </c>
      <c r="J25" s="66">
        <v>-20974</v>
      </c>
      <c r="K25" s="66">
        <v>-394</v>
      </c>
      <c r="L25" s="66">
        <v>-21368</v>
      </c>
      <c r="M25" s="66">
        <v>-22</v>
      </c>
      <c r="N25" s="66"/>
      <c r="O25" s="41"/>
    </row>
    <row r="26" spans="1:15" ht="20.149999999999999" customHeight="1">
      <c r="A26" s="45" t="s">
        <v>372</v>
      </c>
      <c r="B26" s="45"/>
      <c r="C26" s="81"/>
      <c r="D26" s="41"/>
      <c r="E26" s="41"/>
      <c r="F26" s="41"/>
      <c r="G26" s="41"/>
      <c r="H26" s="41"/>
      <c r="I26" s="41"/>
      <c r="J26" s="41"/>
      <c r="K26" s="41"/>
      <c r="L26" s="41"/>
      <c r="M26" s="41"/>
      <c r="N26" s="41"/>
      <c r="O26" s="41"/>
    </row>
    <row r="27" spans="1:15" ht="20.149999999999999" customHeight="1">
      <c r="A27" s="432" t="s">
        <v>52</v>
      </c>
      <c r="B27" s="432"/>
      <c r="C27" s="432"/>
      <c r="D27" s="38">
        <v>5242</v>
      </c>
      <c r="E27" s="38"/>
      <c r="F27" s="38">
        <v>11191</v>
      </c>
      <c r="G27" s="38"/>
      <c r="H27" s="38">
        <v>606</v>
      </c>
      <c r="I27" s="38">
        <v>17039</v>
      </c>
      <c r="J27" s="38">
        <v>-16392</v>
      </c>
      <c r="K27" s="38">
        <v>-496</v>
      </c>
      <c r="L27" s="38">
        <v>-16888</v>
      </c>
      <c r="M27" s="38">
        <v>151</v>
      </c>
      <c r="N27" s="38"/>
      <c r="O27" s="41"/>
    </row>
    <row r="28" spans="1:15" ht="20.149999999999999" customHeight="1" thickBot="1">
      <c r="A28" s="433" t="s">
        <v>53</v>
      </c>
      <c r="B28" s="433"/>
      <c r="C28" s="433"/>
      <c r="D28" s="314">
        <v>5107</v>
      </c>
      <c r="E28" s="314"/>
      <c r="F28" s="394">
        <v>11202</v>
      </c>
      <c r="G28" s="394"/>
      <c r="H28" s="314">
        <v>1000</v>
      </c>
      <c r="I28" s="314">
        <v>17309</v>
      </c>
      <c r="J28" s="314">
        <v>-16627</v>
      </c>
      <c r="K28" s="314">
        <v>-474</v>
      </c>
      <c r="L28" s="314">
        <v>-17101</v>
      </c>
      <c r="M28" s="314">
        <v>208</v>
      </c>
      <c r="N28" s="314"/>
      <c r="O28" s="41"/>
    </row>
    <row r="29" spans="1:15" ht="38" customHeight="1">
      <c r="A29" s="26" t="s">
        <v>339</v>
      </c>
      <c r="B29" s="26"/>
      <c r="C29" s="491" t="s">
        <v>345</v>
      </c>
      <c r="D29" s="491"/>
      <c r="E29" s="491"/>
      <c r="F29" s="491"/>
      <c r="G29" s="491"/>
      <c r="H29" s="491"/>
      <c r="I29" s="491"/>
      <c r="J29" s="491"/>
      <c r="K29" s="491"/>
      <c r="L29" s="491"/>
      <c r="M29" s="491"/>
      <c r="N29" s="491"/>
      <c r="O29" s="41"/>
    </row>
    <row r="30" spans="1:15" ht="37.5" customHeight="1">
      <c r="A30" s="109" t="s">
        <v>33</v>
      </c>
      <c r="B30" s="422" t="s">
        <v>401</v>
      </c>
      <c r="C30" s="422"/>
      <c r="D30" s="422"/>
      <c r="E30" s="422"/>
      <c r="F30" s="422"/>
      <c r="G30" s="422"/>
      <c r="H30" s="422"/>
      <c r="I30" s="422"/>
      <c r="J30" s="422"/>
      <c r="K30" s="422"/>
      <c r="L30" s="422"/>
      <c r="M30" s="422"/>
      <c r="N30" s="422"/>
      <c r="O30" s="41"/>
    </row>
    <row r="31" spans="1:15" ht="20" customHeight="1">
      <c r="A31" s="109" t="s">
        <v>197</v>
      </c>
      <c r="B31" s="422" t="s">
        <v>382</v>
      </c>
      <c r="C31" s="422"/>
      <c r="D31" s="422"/>
      <c r="E31" s="422"/>
      <c r="F31" s="422"/>
      <c r="G31" s="422"/>
      <c r="H31" s="422"/>
      <c r="I31" s="422"/>
      <c r="J31" s="422"/>
      <c r="K31" s="422"/>
      <c r="L31" s="422"/>
      <c r="M31" s="422"/>
      <c r="N31" s="422"/>
      <c r="O31" s="41"/>
    </row>
    <row r="32" spans="1:15" ht="37.5" customHeight="1">
      <c r="A32" s="109" t="s">
        <v>188</v>
      </c>
      <c r="B32" s="422" t="s">
        <v>292</v>
      </c>
      <c r="C32" s="422"/>
      <c r="D32" s="422"/>
      <c r="E32" s="422"/>
      <c r="F32" s="422"/>
      <c r="G32" s="422"/>
      <c r="H32" s="422"/>
      <c r="I32" s="422"/>
      <c r="J32" s="422"/>
      <c r="K32" s="422"/>
      <c r="L32" s="422"/>
      <c r="M32" s="422"/>
      <c r="N32" s="422"/>
    </row>
    <row r="33" spans="1:14" ht="58" customHeight="1">
      <c r="A33" s="109" t="s">
        <v>193</v>
      </c>
      <c r="B33" s="422" t="s">
        <v>359</v>
      </c>
      <c r="C33" s="422"/>
      <c r="D33" s="422"/>
      <c r="E33" s="422"/>
      <c r="F33" s="422"/>
      <c r="G33" s="422"/>
      <c r="H33" s="422"/>
      <c r="I33" s="422"/>
      <c r="J33" s="422"/>
      <c r="K33" s="422"/>
      <c r="L33" s="422"/>
      <c r="M33" s="422"/>
      <c r="N33" s="422"/>
    </row>
    <row r="37" spans="1:14">
      <c r="J37" s="39" t="s">
        <v>112</v>
      </c>
    </row>
  </sheetData>
  <mergeCells count="28">
    <mergeCell ref="A9:C9"/>
    <mergeCell ref="A17:C17"/>
    <mergeCell ref="A18:C18"/>
    <mergeCell ref="A24:C24"/>
    <mergeCell ref="A19:C19"/>
    <mergeCell ref="A14:C14"/>
    <mergeCell ref="A15:C15"/>
    <mergeCell ref="A16:C16"/>
    <mergeCell ref="A13:C13"/>
    <mergeCell ref="A10:C10"/>
    <mergeCell ref="A11:C11"/>
    <mergeCell ref="A12:C12"/>
    <mergeCell ref="A2:N2"/>
    <mergeCell ref="A1:N1"/>
    <mergeCell ref="A6:N6"/>
    <mergeCell ref="A7:N7"/>
    <mergeCell ref="B33:N33"/>
    <mergeCell ref="B32:N32"/>
    <mergeCell ref="B31:N31"/>
    <mergeCell ref="B30:N30"/>
    <mergeCell ref="C29:N29"/>
    <mergeCell ref="A25:C25"/>
    <mergeCell ref="A27:C27"/>
    <mergeCell ref="A28:C28"/>
    <mergeCell ref="A20:C20"/>
    <mergeCell ref="A21:C21"/>
    <mergeCell ref="A22:C22"/>
    <mergeCell ref="A23:C23"/>
  </mergeCells>
  <phoneticPr fontId="14" type="noConversion"/>
  <hyperlinks>
    <hyperlink ref="A1" location="TdM!A1" display="Retour à la table des matières" xr:uid="{445B4C9F-DE7C-4E64-9AB9-B1B9F6E5BFAF}"/>
    <hyperlink ref="A1:M1" location="TM!A1" display="Retour à la table des matières" xr:uid="{4A0361A1-A70F-4D2F-B01D-BA8B90920DAD}"/>
  </hyperlinks>
  <pageMargins left="0.43307086614173229" right="0.23622047244094491" top="0.74803149606299213" bottom="0.74803149606299213" header="0.31496062992125984" footer="0.31496062992125984"/>
  <pageSetup paperSize="5" scale="73" orientation="landscape" r:id="rId1"/>
  <ignoredErrors>
    <ignoredError sqref="E8 G8:L8 A30:A33 N14 N8:N9 G1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0">
    <tabColor rgb="FF92D050"/>
    <pageSetUpPr fitToPage="1"/>
  </sheetPr>
  <dimension ref="A1:P31"/>
  <sheetViews>
    <sheetView showGridLines="0" zoomScaleNormal="100" workbookViewId="0">
      <selection sqref="A1:M1"/>
    </sheetView>
  </sheetViews>
  <sheetFormatPr baseColWidth="10" defaultColWidth="11.453125" defaultRowHeight="12.5"/>
  <cols>
    <col min="1" max="1" width="4.54296875" style="32" customWidth="1"/>
    <col min="2" max="2" width="2.6328125" style="32" customWidth="1"/>
    <col min="3" max="3" width="9.54296875" style="32" customWidth="1"/>
    <col min="4" max="5" width="19.1796875" style="32" customWidth="1"/>
    <col min="6" max="6" width="3.453125" style="32" customWidth="1"/>
    <col min="7" max="12" width="19.1796875" style="32" customWidth="1"/>
    <col min="13" max="13" width="3.36328125" style="32" customWidth="1"/>
    <col min="14" max="14" width="11.453125" style="32"/>
    <col min="15" max="16" width="11.453125" style="14"/>
    <col min="17" max="16384" width="11.453125" style="32"/>
  </cols>
  <sheetData>
    <row r="1" spans="1:14" s="173" customFormat="1" ht="14.15" customHeight="1">
      <c r="A1" s="490" t="s">
        <v>23</v>
      </c>
      <c r="B1" s="490"/>
      <c r="C1" s="490"/>
      <c r="D1" s="490"/>
      <c r="E1" s="490"/>
      <c r="F1" s="490"/>
      <c r="G1" s="490"/>
      <c r="H1" s="490"/>
      <c r="I1" s="490"/>
      <c r="J1" s="490"/>
      <c r="K1" s="490"/>
      <c r="L1" s="490"/>
      <c r="M1" s="490"/>
    </row>
    <row r="2" spans="1:14" s="14" customFormat="1" ht="25" customHeight="1">
      <c r="A2" s="436" t="s">
        <v>409</v>
      </c>
      <c r="B2" s="436"/>
      <c r="C2" s="436"/>
      <c r="D2" s="436"/>
      <c r="E2" s="436"/>
      <c r="F2" s="436"/>
      <c r="G2" s="436"/>
      <c r="H2" s="436"/>
      <c r="I2" s="436"/>
      <c r="J2" s="436"/>
      <c r="K2" s="436"/>
      <c r="L2" s="436"/>
      <c r="M2" s="436"/>
    </row>
    <row r="3" spans="1:14" s="14" customFormat="1" ht="12.65" customHeight="1">
      <c r="C3" s="24"/>
      <c r="D3" s="24"/>
      <c r="E3" s="24"/>
      <c r="F3" s="24"/>
      <c r="G3" s="24"/>
      <c r="H3" s="24"/>
      <c r="I3" s="24"/>
      <c r="J3" s="24"/>
      <c r="K3" s="24"/>
      <c r="L3" s="24"/>
      <c r="M3" s="24"/>
    </row>
    <row r="4" spans="1:14" s="174" customFormat="1" ht="18" customHeight="1">
      <c r="A4" s="155" t="s">
        <v>223</v>
      </c>
      <c r="B4" s="155"/>
      <c r="C4" s="155"/>
      <c r="N4" s="166"/>
    </row>
    <row r="5" spans="1:14" s="110" customFormat="1" ht="12.75" customHeight="1"/>
    <row r="6" spans="1:14" s="110" customFormat="1" ht="23.15" customHeight="1">
      <c r="A6" s="436" t="s">
        <v>394</v>
      </c>
      <c r="B6" s="436"/>
      <c r="C6" s="436"/>
      <c r="D6" s="436"/>
      <c r="E6" s="436"/>
      <c r="F6" s="436"/>
      <c r="G6" s="436"/>
      <c r="H6" s="436"/>
      <c r="I6" s="436"/>
      <c r="J6" s="436"/>
      <c r="K6" s="436"/>
      <c r="L6" s="436"/>
      <c r="M6" s="436"/>
    </row>
    <row r="7" spans="1:14" s="39" customFormat="1" ht="20.149999999999999" customHeight="1">
      <c r="A7" s="431" t="s">
        <v>30</v>
      </c>
      <c r="B7" s="431"/>
      <c r="C7" s="431"/>
      <c r="D7" s="431"/>
      <c r="E7" s="431"/>
      <c r="F7" s="431"/>
      <c r="G7" s="431"/>
      <c r="H7" s="431"/>
      <c r="I7" s="431"/>
      <c r="J7" s="431"/>
      <c r="K7" s="431"/>
      <c r="L7" s="431"/>
      <c r="M7" s="431"/>
    </row>
    <row r="8" spans="1:14" s="39" customFormat="1" ht="60" customHeight="1">
      <c r="A8" s="49"/>
      <c r="B8" s="49"/>
      <c r="C8" s="49"/>
      <c r="D8" s="49" t="s">
        <v>31</v>
      </c>
      <c r="E8" s="49" t="s">
        <v>99</v>
      </c>
      <c r="F8" s="49"/>
      <c r="G8" s="49" t="s">
        <v>32</v>
      </c>
      <c r="H8" s="49" t="s">
        <v>94</v>
      </c>
      <c r="I8" s="49" t="s">
        <v>110</v>
      </c>
      <c r="J8" s="49" t="s">
        <v>101</v>
      </c>
      <c r="K8" s="49" t="s">
        <v>96</v>
      </c>
      <c r="L8" s="49" t="s">
        <v>365</v>
      </c>
      <c r="M8" s="68" t="s">
        <v>33</v>
      </c>
    </row>
    <row r="9" spans="1:14" s="39" customFormat="1" ht="20.149999999999999" customHeight="1">
      <c r="A9" s="432" t="s">
        <v>381</v>
      </c>
      <c r="B9" s="432"/>
      <c r="C9" s="432"/>
      <c r="D9" s="44">
        <v>52</v>
      </c>
      <c r="E9" s="44">
        <v>1496</v>
      </c>
      <c r="F9" s="224"/>
      <c r="G9" s="44">
        <v>79</v>
      </c>
      <c r="H9" s="44">
        <v>1627</v>
      </c>
      <c r="I9" s="44">
        <v>-1599</v>
      </c>
      <c r="J9" s="44">
        <v>-25</v>
      </c>
      <c r="K9" s="44">
        <v>-1624</v>
      </c>
      <c r="L9" s="44">
        <v>3</v>
      </c>
      <c r="M9" s="44"/>
    </row>
    <row r="10" spans="1:14" s="39" customFormat="1" ht="20.149999999999999" customHeight="1">
      <c r="A10" s="431" t="s">
        <v>335</v>
      </c>
      <c r="B10" s="431"/>
      <c r="C10" s="431"/>
      <c r="D10" s="312">
        <v>45</v>
      </c>
      <c r="E10" s="312">
        <v>1461</v>
      </c>
      <c r="F10" s="385"/>
      <c r="G10" s="312">
        <v>71</v>
      </c>
      <c r="H10" s="312">
        <v>1577</v>
      </c>
      <c r="I10" s="312">
        <v>-1548</v>
      </c>
      <c r="J10" s="312">
        <v>-25</v>
      </c>
      <c r="K10" s="312">
        <v>-1573</v>
      </c>
      <c r="L10" s="312">
        <v>4</v>
      </c>
      <c r="M10" s="312"/>
    </row>
    <row r="11" spans="1:14" s="39" customFormat="1" ht="20.149999999999999" customHeight="1">
      <c r="A11" s="432" t="s">
        <v>284</v>
      </c>
      <c r="B11" s="432"/>
      <c r="C11" s="432"/>
      <c r="D11" s="44">
        <v>39</v>
      </c>
      <c r="E11" s="44">
        <v>1425</v>
      </c>
      <c r="F11" s="224"/>
      <c r="G11" s="44">
        <v>64</v>
      </c>
      <c r="H11" s="44">
        <v>1528</v>
      </c>
      <c r="I11" s="44">
        <v>-1498</v>
      </c>
      <c r="J11" s="44">
        <v>-24</v>
      </c>
      <c r="K11" s="44">
        <v>-1522</v>
      </c>
      <c r="L11" s="44">
        <v>6</v>
      </c>
      <c r="M11" s="44"/>
    </row>
    <row r="12" spans="1:14" s="39" customFormat="1" ht="20.149999999999999" customHeight="1">
      <c r="A12" s="431" t="s">
        <v>237</v>
      </c>
      <c r="B12" s="431"/>
      <c r="C12" s="431"/>
      <c r="D12" s="312">
        <v>38</v>
      </c>
      <c r="E12" s="312">
        <v>1271</v>
      </c>
      <c r="F12" s="385"/>
      <c r="G12" s="312">
        <v>58</v>
      </c>
      <c r="H12" s="312">
        <v>1367</v>
      </c>
      <c r="I12" s="312">
        <v>-1311</v>
      </c>
      <c r="J12" s="312">
        <v>-30</v>
      </c>
      <c r="K12" s="312">
        <v>-1341</v>
      </c>
      <c r="L12" s="312">
        <v>26</v>
      </c>
      <c r="M12" s="312"/>
    </row>
    <row r="13" spans="1:14" s="39" customFormat="1" ht="20.149999999999999" customHeight="1">
      <c r="A13" s="432" t="s">
        <v>216</v>
      </c>
      <c r="B13" s="432"/>
      <c r="C13" s="432"/>
      <c r="D13" s="44">
        <v>30</v>
      </c>
      <c r="E13" s="44">
        <v>1077</v>
      </c>
      <c r="F13" s="224"/>
      <c r="G13" s="44">
        <v>43</v>
      </c>
      <c r="H13" s="44">
        <v>1150</v>
      </c>
      <c r="I13" s="44">
        <v>-1165</v>
      </c>
      <c r="J13" s="44">
        <v>-35</v>
      </c>
      <c r="K13" s="44">
        <v>-1200</v>
      </c>
      <c r="L13" s="44">
        <v>-50</v>
      </c>
      <c r="M13" s="44"/>
    </row>
    <row r="14" spans="1:14" s="39" customFormat="1" ht="20.149999999999999" customHeight="1">
      <c r="A14" s="431" t="s">
        <v>179</v>
      </c>
      <c r="B14" s="431"/>
      <c r="C14" s="431"/>
      <c r="D14" s="312">
        <v>28</v>
      </c>
      <c r="E14" s="312">
        <v>974</v>
      </c>
      <c r="F14" s="385"/>
      <c r="G14" s="312">
        <v>31</v>
      </c>
      <c r="H14" s="312">
        <v>1033</v>
      </c>
      <c r="I14" s="312">
        <v>-1002</v>
      </c>
      <c r="J14" s="312">
        <v>-25</v>
      </c>
      <c r="K14" s="312">
        <v>-1027</v>
      </c>
      <c r="L14" s="312">
        <v>6</v>
      </c>
      <c r="M14" s="312"/>
    </row>
    <row r="15" spans="1:14" s="39" customFormat="1" ht="20.149999999999999" customHeight="1">
      <c r="A15" s="432" t="s">
        <v>165</v>
      </c>
      <c r="B15" s="432"/>
      <c r="C15" s="432"/>
      <c r="D15" s="38">
        <v>17</v>
      </c>
      <c r="E15" s="38">
        <v>1305</v>
      </c>
      <c r="F15" s="38"/>
      <c r="G15" s="38">
        <v>26</v>
      </c>
      <c r="H15" s="38">
        <v>1348</v>
      </c>
      <c r="I15" s="38">
        <v>-1326</v>
      </c>
      <c r="J15" s="38">
        <v>-14</v>
      </c>
      <c r="K15" s="38">
        <v>-1340</v>
      </c>
      <c r="L15" s="44">
        <v>8</v>
      </c>
      <c r="M15" s="44"/>
    </row>
    <row r="16" spans="1:14" s="39" customFormat="1" ht="20.149999999999999" customHeight="1">
      <c r="A16" s="431" t="s">
        <v>41</v>
      </c>
      <c r="B16" s="431"/>
      <c r="C16" s="431"/>
      <c r="D16" s="312">
        <v>15</v>
      </c>
      <c r="E16" s="312">
        <v>831</v>
      </c>
      <c r="F16" s="312"/>
      <c r="G16" s="312">
        <v>18</v>
      </c>
      <c r="H16" s="312">
        <v>864</v>
      </c>
      <c r="I16" s="312">
        <v>-813</v>
      </c>
      <c r="J16" s="312">
        <v>-17</v>
      </c>
      <c r="K16" s="312">
        <v>-830</v>
      </c>
      <c r="L16" s="312">
        <v>34</v>
      </c>
      <c r="M16" s="312"/>
    </row>
    <row r="17" spans="1:13" s="39" customFormat="1" ht="20.149999999999999" customHeight="1">
      <c r="A17" s="432" t="s">
        <v>42</v>
      </c>
      <c r="B17" s="432"/>
      <c r="C17" s="432"/>
      <c r="D17" s="38">
        <v>16</v>
      </c>
      <c r="E17" s="38">
        <v>654</v>
      </c>
      <c r="F17" s="38"/>
      <c r="G17" s="38">
        <v>23</v>
      </c>
      <c r="H17" s="38">
        <v>693</v>
      </c>
      <c r="I17" s="38">
        <v>-680</v>
      </c>
      <c r="J17" s="38">
        <v>-19</v>
      </c>
      <c r="K17" s="38">
        <v>-699</v>
      </c>
      <c r="L17" s="44">
        <v>-6</v>
      </c>
      <c r="M17" s="44"/>
    </row>
    <row r="18" spans="1:13" s="39" customFormat="1" ht="20.149999999999999" customHeight="1">
      <c r="A18" s="431" t="s">
        <v>43</v>
      </c>
      <c r="B18" s="431"/>
      <c r="C18" s="431"/>
      <c r="D18" s="312">
        <v>22</v>
      </c>
      <c r="E18" s="312">
        <v>587</v>
      </c>
      <c r="F18" s="312"/>
      <c r="G18" s="312">
        <v>18</v>
      </c>
      <c r="H18" s="312">
        <v>627</v>
      </c>
      <c r="I18" s="312">
        <v>-598</v>
      </c>
      <c r="J18" s="312">
        <v>-18</v>
      </c>
      <c r="K18" s="312">
        <v>-616</v>
      </c>
      <c r="L18" s="312">
        <v>11</v>
      </c>
      <c r="M18" s="312"/>
    </row>
    <row r="19" spans="1:13" s="39" customFormat="1" ht="20.149999999999999" customHeight="1">
      <c r="A19" s="432" t="s">
        <v>44</v>
      </c>
      <c r="B19" s="432"/>
      <c r="C19" s="432"/>
      <c r="D19" s="44">
        <v>18</v>
      </c>
      <c r="E19" s="44">
        <v>532</v>
      </c>
      <c r="F19" s="44"/>
      <c r="G19" s="44">
        <v>15</v>
      </c>
      <c r="H19" s="44">
        <v>565</v>
      </c>
      <c r="I19" s="44">
        <v>-546</v>
      </c>
      <c r="J19" s="44">
        <v>-14</v>
      </c>
      <c r="K19" s="44">
        <v>-560</v>
      </c>
      <c r="L19" s="44">
        <v>5</v>
      </c>
      <c r="M19" s="44"/>
    </row>
    <row r="20" spans="1:13" s="39" customFormat="1" ht="20.149999999999999" customHeight="1">
      <c r="A20" s="431" t="s">
        <v>45</v>
      </c>
      <c r="B20" s="431"/>
      <c r="C20" s="431"/>
      <c r="D20" s="312">
        <v>13</v>
      </c>
      <c r="E20" s="312">
        <v>550</v>
      </c>
      <c r="F20" s="312"/>
      <c r="G20" s="312">
        <v>13</v>
      </c>
      <c r="H20" s="312">
        <v>576</v>
      </c>
      <c r="I20" s="312">
        <v>-536</v>
      </c>
      <c r="J20" s="312">
        <v>-12</v>
      </c>
      <c r="K20" s="312">
        <v>-548</v>
      </c>
      <c r="L20" s="312">
        <v>28</v>
      </c>
      <c r="M20" s="312"/>
    </row>
    <row r="21" spans="1:13" s="39" customFormat="1" ht="20.149999999999999" customHeight="1">
      <c r="A21" s="432" t="s">
        <v>46</v>
      </c>
      <c r="B21" s="432"/>
      <c r="C21" s="432"/>
      <c r="D21" s="44">
        <v>13</v>
      </c>
      <c r="E21" s="44">
        <v>482</v>
      </c>
      <c r="F21" s="44"/>
      <c r="G21" s="44">
        <v>14</v>
      </c>
      <c r="H21" s="44">
        <v>509</v>
      </c>
      <c r="I21" s="44">
        <v>-494</v>
      </c>
      <c r="J21" s="44">
        <v>-12</v>
      </c>
      <c r="K21" s="44">
        <v>-506</v>
      </c>
      <c r="L21" s="44">
        <v>3</v>
      </c>
      <c r="M21" s="44"/>
    </row>
    <row r="22" spans="1:13" s="39" customFormat="1" ht="20.149999999999999" customHeight="1">
      <c r="A22" s="431" t="s">
        <v>47</v>
      </c>
      <c r="B22" s="431"/>
      <c r="C22" s="431"/>
      <c r="D22" s="312">
        <v>21</v>
      </c>
      <c r="E22" s="312">
        <v>459</v>
      </c>
      <c r="F22" s="312"/>
      <c r="G22" s="312">
        <v>13</v>
      </c>
      <c r="H22" s="312">
        <v>493</v>
      </c>
      <c r="I22" s="312">
        <v>-472</v>
      </c>
      <c r="J22" s="312">
        <v>-12</v>
      </c>
      <c r="K22" s="312">
        <v>-484</v>
      </c>
      <c r="L22" s="312">
        <v>9</v>
      </c>
      <c r="M22" s="312"/>
    </row>
    <row r="23" spans="1:13" s="39" customFormat="1" ht="20.149999999999999" customHeight="1">
      <c r="A23" s="432" t="s">
        <v>48</v>
      </c>
      <c r="B23" s="432"/>
      <c r="C23" s="432"/>
      <c r="D23" s="44">
        <v>21</v>
      </c>
      <c r="E23" s="44">
        <v>388</v>
      </c>
      <c r="F23" s="44"/>
      <c r="G23" s="44">
        <v>10</v>
      </c>
      <c r="H23" s="44">
        <v>419</v>
      </c>
      <c r="I23" s="44">
        <v>-504</v>
      </c>
      <c r="J23" s="44">
        <v>-9</v>
      </c>
      <c r="K23" s="44">
        <v>-513</v>
      </c>
      <c r="L23" s="44">
        <v>-94</v>
      </c>
      <c r="M23" s="44"/>
    </row>
    <row r="24" spans="1:13" s="39" customFormat="1" ht="20.149999999999999" customHeight="1">
      <c r="A24" s="431" t="s">
        <v>49</v>
      </c>
      <c r="B24" s="431"/>
      <c r="C24" s="431"/>
      <c r="D24" s="312">
        <v>12</v>
      </c>
      <c r="E24" s="312">
        <v>425</v>
      </c>
      <c r="F24" s="312"/>
      <c r="G24" s="312">
        <v>12</v>
      </c>
      <c r="H24" s="312">
        <v>449</v>
      </c>
      <c r="I24" s="312">
        <v>-428</v>
      </c>
      <c r="J24" s="312">
        <v>-4</v>
      </c>
      <c r="K24" s="312">
        <v>-432</v>
      </c>
      <c r="L24" s="312">
        <v>17</v>
      </c>
      <c r="M24" s="312"/>
    </row>
    <row r="25" spans="1:13" s="39" customFormat="1" ht="20.149999999999999" customHeight="1">
      <c r="A25" s="434" t="s">
        <v>51</v>
      </c>
      <c r="B25" s="434"/>
      <c r="C25" s="434"/>
      <c r="D25" s="66">
        <v>6</v>
      </c>
      <c r="E25" s="382">
        <v>374</v>
      </c>
      <c r="F25" s="261"/>
      <c r="G25" s="88">
        <v>10</v>
      </c>
      <c r="H25" s="66">
        <v>390</v>
      </c>
      <c r="I25" s="66">
        <v>-306</v>
      </c>
      <c r="J25" s="66">
        <v>-8</v>
      </c>
      <c r="K25" s="66">
        <v>-314</v>
      </c>
      <c r="L25" s="66">
        <v>76</v>
      </c>
      <c r="M25" s="66"/>
    </row>
    <row r="26" spans="1:13" s="39" customFormat="1" ht="20.149999999999999" customHeight="1">
      <c r="A26" s="45" t="s">
        <v>302</v>
      </c>
      <c r="B26" s="45"/>
      <c r="C26" s="81"/>
      <c r="D26" s="312"/>
      <c r="E26" s="312"/>
      <c r="F26" s="312"/>
      <c r="G26" s="312"/>
      <c r="H26" s="312"/>
      <c r="I26" s="312"/>
      <c r="J26" s="312"/>
      <c r="K26" s="312"/>
      <c r="L26" s="312"/>
      <c r="M26" s="312"/>
    </row>
    <row r="27" spans="1:13" s="39" customFormat="1" ht="20.149999999999999" customHeight="1">
      <c r="A27" s="432" t="s">
        <v>52</v>
      </c>
      <c r="B27" s="432"/>
      <c r="C27" s="432"/>
      <c r="D27" s="44">
        <v>20</v>
      </c>
      <c r="E27" s="44">
        <v>319</v>
      </c>
      <c r="F27" s="44"/>
      <c r="G27" s="44">
        <v>10</v>
      </c>
      <c r="H27" s="44">
        <v>349</v>
      </c>
      <c r="I27" s="44">
        <v>-426</v>
      </c>
      <c r="J27" s="44">
        <v>-4</v>
      </c>
      <c r="K27" s="44">
        <v>-430</v>
      </c>
      <c r="L27" s="44">
        <v>-81</v>
      </c>
      <c r="M27" s="44"/>
    </row>
    <row r="28" spans="1:13" s="39" customFormat="1" ht="20.149999999999999" customHeight="1" thickBot="1">
      <c r="A28" s="433" t="s">
        <v>53</v>
      </c>
      <c r="B28" s="433"/>
      <c r="C28" s="433"/>
      <c r="D28" s="314">
        <v>9</v>
      </c>
      <c r="E28" s="394">
        <v>299</v>
      </c>
      <c r="F28" s="394"/>
      <c r="G28" s="415">
        <v>0</v>
      </c>
      <c r="H28" s="314">
        <v>308</v>
      </c>
      <c r="I28" s="314">
        <v>-320</v>
      </c>
      <c r="J28" s="314">
        <v>-4</v>
      </c>
      <c r="K28" s="314">
        <v>-324</v>
      </c>
      <c r="L28" s="314">
        <v>-16</v>
      </c>
      <c r="M28" s="314"/>
    </row>
    <row r="29" spans="1:13" s="39" customFormat="1" ht="36.5" customHeight="1">
      <c r="A29" s="26" t="s">
        <v>339</v>
      </c>
      <c r="B29" s="26"/>
      <c r="C29" s="491" t="s">
        <v>345</v>
      </c>
      <c r="D29" s="491"/>
      <c r="E29" s="491"/>
      <c r="F29" s="491"/>
      <c r="G29" s="491"/>
      <c r="H29" s="491"/>
      <c r="I29" s="491"/>
      <c r="J29" s="491"/>
      <c r="K29" s="491"/>
      <c r="L29" s="491"/>
      <c r="M29" s="491"/>
    </row>
    <row r="30" spans="1:13" s="39" customFormat="1" ht="20" customHeight="1">
      <c r="A30" s="109" t="s">
        <v>33</v>
      </c>
      <c r="B30" s="422" t="s">
        <v>382</v>
      </c>
      <c r="C30" s="422"/>
      <c r="D30" s="422"/>
      <c r="E30" s="422"/>
      <c r="F30" s="422"/>
      <c r="G30" s="422"/>
      <c r="H30" s="422"/>
      <c r="I30" s="422"/>
      <c r="J30" s="422"/>
      <c r="K30" s="422"/>
      <c r="L30" s="422"/>
      <c r="M30" s="422"/>
    </row>
    <row r="31" spans="1:13" s="35" customFormat="1" ht="58" customHeight="1">
      <c r="A31" s="109" t="s">
        <v>197</v>
      </c>
      <c r="B31" s="422" t="s">
        <v>359</v>
      </c>
      <c r="C31" s="422"/>
      <c r="D31" s="422"/>
      <c r="E31" s="422"/>
      <c r="F31" s="422"/>
      <c r="G31" s="422"/>
      <c r="H31" s="422"/>
      <c r="I31" s="422"/>
      <c r="J31" s="422"/>
      <c r="K31" s="422"/>
      <c r="L31" s="422"/>
      <c r="M31" s="422"/>
    </row>
  </sheetData>
  <mergeCells count="26">
    <mergeCell ref="A1:M1"/>
    <mergeCell ref="A6:M6"/>
    <mergeCell ref="A7:M7"/>
    <mergeCell ref="C29:M29"/>
    <mergeCell ref="B30:M30"/>
    <mergeCell ref="A24:C24"/>
    <mergeCell ref="A25:C25"/>
    <mergeCell ref="A27:C27"/>
    <mergeCell ref="A9:C9"/>
    <mergeCell ref="A28:C28"/>
    <mergeCell ref="A14:C14"/>
    <mergeCell ref="A15:C15"/>
    <mergeCell ref="A16:C16"/>
    <mergeCell ref="A13:C13"/>
    <mergeCell ref="A17:C17"/>
    <mergeCell ref="A23:C23"/>
    <mergeCell ref="A10:C10"/>
    <mergeCell ref="A11:C11"/>
    <mergeCell ref="A12:C12"/>
    <mergeCell ref="A2:M2"/>
    <mergeCell ref="B31:M31"/>
    <mergeCell ref="A18:C18"/>
    <mergeCell ref="A19:C19"/>
    <mergeCell ref="A20:C20"/>
    <mergeCell ref="A21:C21"/>
    <mergeCell ref="A22:C22"/>
  </mergeCells>
  <phoneticPr fontId="14" type="noConversion"/>
  <hyperlinks>
    <hyperlink ref="A1" location="TdM!A1" display="Retour à la table des matières" xr:uid="{6A2DE824-985E-4123-A96C-8B6D8D5470AE}"/>
    <hyperlink ref="A1:L1" location="TM!A1" display="Retour à la table des matières" xr:uid="{01811AAB-651F-42F6-BA1C-DBB998BD2491}"/>
  </hyperlinks>
  <pageMargins left="0.43307086614173229" right="0.23622047244094491" top="0.74803149606299213" bottom="0.74803149606299213" header="0.31496062992125984" footer="0.31496062992125984"/>
  <pageSetup paperSize="5" scale="82" orientation="landscape" r:id="rId1"/>
  <ignoredErrors>
    <ignoredError sqref="A30:A31 M14 F8:K8 M8 M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1">
    <tabColor rgb="FF92D050"/>
    <pageSetUpPr fitToPage="1"/>
  </sheetPr>
  <dimension ref="A1:N32"/>
  <sheetViews>
    <sheetView showGridLines="0" zoomScaleNormal="100" workbookViewId="0">
      <selection sqref="A1:M1"/>
    </sheetView>
  </sheetViews>
  <sheetFormatPr baseColWidth="10" defaultColWidth="11.453125" defaultRowHeight="18"/>
  <cols>
    <col min="1" max="1" width="4.54296875" style="39" customWidth="1"/>
    <col min="2" max="2" width="2.6328125" style="39" customWidth="1"/>
    <col min="3" max="3" width="4.6328125" style="39" customWidth="1"/>
    <col min="4" max="5" width="19.1796875" style="39" customWidth="1"/>
    <col min="6" max="6" width="3.453125" style="39" customWidth="1"/>
    <col min="7" max="12" width="19.1796875" style="39" customWidth="1"/>
    <col min="13" max="13" width="3.36328125" style="39" customWidth="1"/>
    <col min="14" max="16384" width="11.453125" style="39"/>
  </cols>
  <sheetData>
    <row r="1" spans="1:14" s="173" customFormat="1" ht="14.15" customHeight="1">
      <c r="A1" s="490" t="s">
        <v>23</v>
      </c>
      <c r="B1" s="490"/>
      <c r="C1" s="490"/>
      <c r="D1" s="490"/>
      <c r="E1" s="490"/>
      <c r="F1" s="490"/>
      <c r="G1" s="490"/>
      <c r="H1" s="490"/>
      <c r="I1" s="490"/>
      <c r="J1" s="490"/>
      <c r="K1" s="490"/>
      <c r="L1" s="490"/>
      <c r="M1" s="490"/>
    </row>
    <row r="2" spans="1:14" ht="25" customHeight="1">
      <c r="A2" s="436" t="s">
        <v>409</v>
      </c>
      <c r="B2" s="436"/>
      <c r="C2" s="436"/>
      <c r="D2" s="436"/>
      <c r="E2" s="436"/>
      <c r="F2" s="436"/>
      <c r="G2" s="436"/>
      <c r="H2" s="436"/>
      <c r="I2" s="436"/>
      <c r="J2" s="436"/>
      <c r="K2" s="436"/>
      <c r="L2" s="436"/>
      <c r="M2" s="436"/>
    </row>
    <row r="3" spans="1:14" ht="12.65" customHeight="1">
      <c r="C3" s="65"/>
      <c r="D3" s="65"/>
      <c r="E3" s="65"/>
      <c r="F3" s="65"/>
      <c r="G3" s="65"/>
      <c r="H3" s="65"/>
      <c r="I3" s="65"/>
      <c r="J3" s="65"/>
      <c r="K3" s="65"/>
      <c r="L3" s="65"/>
      <c r="M3" s="65"/>
    </row>
    <row r="4" spans="1:14" s="176" customFormat="1" ht="18" customHeight="1">
      <c r="A4" s="155" t="s">
        <v>222</v>
      </c>
      <c r="B4" s="155"/>
      <c r="C4" s="155"/>
      <c r="H4" s="177"/>
      <c r="N4" s="177"/>
    </row>
    <row r="5" spans="1:14" ht="12.75" customHeight="1"/>
    <row r="6" spans="1:14" ht="22.5" customHeight="1">
      <c r="A6" s="436" t="s">
        <v>268</v>
      </c>
      <c r="B6" s="436"/>
      <c r="C6" s="436"/>
      <c r="D6" s="436"/>
      <c r="E6" s="436"/>
      <c r="F6" s="436"/>
      <c r="G6" s="436"/>
      <c r="H6" s="436"/>
      <c r="I6" s="436"/>
      <c r="J6" s="436"/>
      <c r="K6" s="436"/>
      <c r="L6" s="436"/>
      <c r="M6" s="436"/>
    </row>
    <row r="7" spans="1:14" ht="20.149999999999999" customHeight="1">
      <c r="A7" s="431" t="s">
        <v>30</v>
      </c>
      <c r="B7" s="431"/>
      <c r="C7" s="431"/>
      <c r="D7" s="431"/>
      <c r="E7" s="431"/>
      <c r="F7" s="431"/>
      <c r="G7" s="431"/>
      <c r="H7" s="431"/>
      <c r="I7" s="431"/>
      <c r="J7" s="431"/>
      <c r="K7" s="431"/>
      <c r="L7" s="431"/>
      <c r="M7" s="431"/>
    </row>
    <row r="8" spans="1:14" ht="60" customHeight="1">
      <c r="A8" s="49"/>
      <c r="B8" s="49"/>
      <c r="C8" s="49"/>
      <c r="D8" s="49" t="s">
        <v>31</v>
      </c>
      <c r="E8" s="49" t="s">
        <v>99</v>
      </c>
      <c r="F8" s="49"/>
      <c r="G8" s="49" t="s">
        <v>32</v>
      </c>
      <c r="H8" s="49" t="s">
        <v>94</v>
      </c>
      <c r="I8" s="49" t="s">
        <v>110</v>
      </c>
      <c r="J8" s="49" t="s">
        <v>101</v>
      </c>
      <c r="K8" s="49" t="s">
        <v>96</v>
      </c>
      <c r="L8" s="49" t="s">
        <v>365</v>
      </c>
      <c r="M8" s="68" t="s">
        <v>33</v>
      </c>
    </row>
    <row r="9" spans="1:14" ht="20.149999999999999" customHeight="1">
      <c r="A9" s="432" t="s">
        <v>381</v>
      </c>
      <c r="B9" s="432"/>
      <c r="C9" s="432"/>
      <c r="D9" s="37">
        <v>2993</v>
      </c>
      <c r="E9" s="37">
        <v>19397</v>
      </c>
      <c r="F9" s="225"/>
      <c r="G9" s="37">
        <v>78</v>
      </c>
      <c r="H9" s="37">
        <v>22468</v>
      </c>
      <c r="I9" s="37">
        <v>-22184</v>
      </c>
      <c r="J9" s="37">
        <v>-268</v>
      </c>
      <c r="K9" s="37">
        <v>-22452</v>
      </c>
      <c r="L9" s="37">
        <v>16</v>
      </c>
      <c r="M9" s="37"/>
    </row>
    <row r="10" spans="1:14" ht="20.149999999999999" customHeight="1">
      <c r="A10" s="431" t="s">
        <v>335</v>
      </c>
      <c r="B10" s="431"/>
      <c r="C10" s="431"/>
      <c r="D10" s="307">
        <v>2828</v>
      </c>
      <c r="E10" s="307">
        <v>18926</v>
      </c>
      <c r="F10" s="393"/>
      <c r="G10" s="307">
        <v>111</v>
      </c>
      <c r="H10" s="307">
        <v>21865</v>
      </c>
      <c r="I10" s="307">
        <v>-21514</v>
      </c>
      <c r="J10" s="307">
        <v>-300</v>
      </c>
      <c r="K10" s="307">
        <v>-21814</v>
      </c>
      <c r="L10" s="307">
        <v>51</v>
      </c>
      <c r="M10" s="307"/>
    </row>
    <row r="11" spans="1:14" ht="20.149999999999999" customHeight="1">
      <c r="A11" s="432" t="s">
        <v>284</v>
      </c>
      <c r="B11" s="432"/>
      <c r="C11" s="432"/>
      <c r="D11" s="37">
        <v>2732</v>
      </c>
      <c r="E11" s="37">
        <v>18532</v>
      </c>
      <c r="F11" s="225"/>
      <c r="G11" s="37">
        <v>148</v>
      </c>
      <c r="H11" s="37">
        <v>21412</v>
      </c>
      <c r="I11" s="37">
        <v>-20977</v>
      </c>
      <c r="J11" s="37">
        <v>-343</v>
      </c>
      <c r="K11" s="37">
        <v>-21320</v>
      </c>
      <c r="L11" s="37">
        <v>92</v>
      </c>
      <c r="M11" s="37"/>
    </row>
    <row r="12" spans="1:14" ht="20.149999999999999" customHeight="1">
      <c r="A12" s="431" t="s">
        <v>237</v>
      </c>
      <c r="B12" s="431"/>
      <c r="C12" s="431"/>
      <c r="D12" s="307">
        <v>2696</v>
      </c>
      <c r="E12" s="307">
        <v>17838</v>
      </c>
      <c r="F12" s="393"/>
      <c r="G12" s="307">
        <v>148</v>
      </c>
      <c r="H12" s="307">
        <v>20682</v>
      </c>
      <c r="I12" s="307">
        <v>-20646</v>
      </c>
      <c r="J12" s="307">
        <v>-439</v>
      </c>
      <c r="K12" s="307">
        <v>-21085</v>
      </c>
      <c r="L12" s="307">
        <v>-403</v>
      </c>
      <c r="M12" s="307"/>
    </row>
    <row r="13" spans="1:14" ht="20.149999999999999" customHeight="1">
      <c r="A13" s="432" t="s">
        <v>216</v>
      </c>
      <c r="B13" s="432"/>
      <c r="C13" s="432"/>
      <c r="D13" s="37">
        <v>2476</v>
      </c>
      <c r="E13" s="37">
        <v>16446</v>
      </c>
      <c r="F13" s="225"/>
      <c r="G13" s="37">
        <v>176</v>
      </c>
      <c r="H13" s="37">
        <v>19098</v>
      </c>
      <c r="I13" s="37">
        <v>-17880</v>
      </c>
      <c r="J13" s="37">
        <v>-568</v>
      </c>
      <c r="K13" s="37">
        <v>-18448</v>
      </c>
      <c r="L13" s="37">
        <v>650</v>
      </c>
      <c r="M13" s="37"/>
    </row>
    <row r="14" spans="1:14" ht="20.149999999999999" customHeight="1">
      <c r="A14" s="431" t="s">
        <v>179</v>
      </c>
      <c r="B14" s="431"/>
      <c r="C14" s="431"/>
      <c r="D14" s="307">
        <v>2315</v>
      </c>
      <c r="E14" s="307">
        <v>17653</v>
      </c>
      <c r="F14" s="393" t="s">
        <v>197</v>
      </c>
      <c r="G14" s="307">
        <v>112</v>
      </c>
      <c r="H14" s="307">
        <v>20080</v>
      </c>
      <c r="I14" s="307">
        <v>-16898</v>
      </c>
      <c r="J14" s="307">
        <v>-520</v>
      </c>
      <c r="K14" s="307">
        <v>-17418</v>
      </c>
      <c r="L14" s="307">
        <v>2662</v>
      </c>
      <c r="M14" s="307"/>
    </row>
    <row r="15" spans="1:14" ht="20.149999999999999" customHeight="1">
      <c r="A15" s="432" t="s">
        <v>165</v>
      </c>
      <c r="B15" s="432"/>
      <c r="C15" s="432"/>
      <c r="D15" s="37">
        <v>2082</v>
      </c>
      <c r="E15" s="37">
        <v>13922</v>
      </c>
      <c r="F15" s="37"/>
      <c r="G15" s="37">
        <v>59</v>
      </c>
      <c r="H15" s="37">
        <v>16063</v>
      </c>
      <c r="I15" s="37">
        <v>-15439</v>
      </c>
      <c r="J15" s="37">
        <v>-365</v>
      </c>
      <c r="K15" s="37">
        <v>-15804</v>
      </c>
      <c r="L15" s="37">
        <v>259</v>
      </c>
      <c r="M15" s="37"/>
    </row>
    <row r="16" spans="1:14" ht="20.149999999999999" customHeight="1">
      <c r="A16" s="431" t="s">
        <v>41</v>
      </c>
      <c r="B16" s="431"/>
      <c r="C16" s="431"/>
      <c r="D16" s="307">
        <v>2070</v>
      </c>
      <c r="E16" s="307">
        <v>12955</v>
      </c>
      <c r="F16" s="307"/>
      <c r="G16" s="307">
        <v>57</v>
      </c>
      <c r="H16" s="307">
        <v>15082</v>
      </c>
      <c r="I16" s="307">
        <v>-14520</v>
      </c>
      <c r="J16" s="307">
        <v>-486</v>
      </c>
      <c r="K16" s="307">
        <v>-15006</v>
      </c>
      <c r="L16" s="307">
        <v>76</v>
      </c>
      <c r="M16" s="307"/>
    </row>
    <row r="17" spans="1:13" ht="20.149999999999999" customHeight="1">
      <c r="A17" s="432" t="s">
        <v>42</v>
      </c>
      <c r="B17" s="432"/>
      <c r="C17" s="432"/>
      <c r="D17" s="37">
        <v>2834</v>
      </c>
      <c r="E17" s="37">
        <v>11636</v>
      </c>
      <c r="F17" s="37"/>
      <c r="G17" s="37">
        <v>48</v>
      </c>
      <c r="H17" s="37">
        <v>14518</v>
      </c>
      <c r="I17" s="37">
        <v>-14102</v>
      </c>
      <c r="J17" s="37">
        <v>-494</v>
      </c>
      <c r="K17" s="37">
        <v>-14596</v>
      </c>
      <c r="L17" s="37">
        <v>-78</v>
      </c>
      <c r="M17" s="37"/>
    </row>
    <row r="18" spans="1:13" ht="20.149999999999999" customHeight="1">
      <c r="A18" s="431" t="s">
        <v>43</v>
      </c>
      <c r="B18" s="431"/>
      <c r="C18" s="431"/>
      <c r="D18" s="307">
        <v>3132</v>
      </c>
      <c r="E18" s="307">
        <v>10576</v>
      </c>
      <c r="F18" s="307"/>
      <c r="G18" s="307">
        <v>42</v>
      </c>
      <c r="H18" s="307">
        <v>13750</v>
      </c>
      <c r="I18" s="307">
        <v>-13346</v>
      </c>
      <c r="J18" s="307">
        <v>-451</v>
      </c>
      <c r="K18" s="307">
        <v>-13797</v>
      </c>
      <c r="L18" s="307">
        <v>-47</v>
      </c>
      <c r="M18" s="307"/>
    </row>
    <row r="19" spans="1:13" ht="20.149999999999999" customHeight="1">
      <c r="A19" s="432" t="s">
        <v>44</v>
      </c>
      <c r="B19" s="432"/>
      <c r="C19" s="432"/>
      <c r="D19" s="37">
        <v>3490</v>
      </c>
      <c r="E19" s="37">
        <v>9400</v>
      </c>
      <c r="F19" s="37"/>
      <c r="G19" s="37">
        <v>33</v>
      </c>
      <c r="H19" s="37">
        <v>12923</v>
      </c>
      <c r="I19" s="37">
        <v>-12668</v>
      </c>
      <c r="J19" s="37">
        <v>-390</v>
      </c>
      <c r="K19" s="37">
        <v>-13058</v>
      </c>
      <c r="L19" s="37">
        <v>-135</v>
      </c>
      <c r="M19" s="37"/>
    </row>
    <row r="20" spans="1:13" ht="20.149999999999999" customHeight="1">
      <c r="A20" s="431" t="s">
        <v>45</v>
      </c>
      <c r="B20" s="431"/>
      <c r="C20" s="431"/>
      <c r="D20" s="307">
        <v>3398</v>
      </c>
      <c r="E20" s="307">
        <v>8984</v>
      </c>
      <c r="F20" s="307"/>
      <c r="G20" s="307">
        <v>41</v>
      </c>
      <c r="H20" s="307">
        <v>12423</v>
      </c>
      <c r="I20" s="307">
        <v>-12088</v>
      </c>
      <c r="J20" s="307">
        <v>-365</v>
      </c>
      <c r="K20" s="307">
        <v>-12453</v>
      </c>
      <c r="L20" s="307">
        <v>-30</v>
      </c>
      <c r="M20" s="307"/>
    </row>
    <row r="21" spans="1:13" ht="20.149999999999999" customHeight="1">
      <c r="A21" s="432" t="s">
        <v>46</v>
      </c>
      <c r="B21" s="432"/>
      <c r="C21" s="432"/>
      <c r="D21" s="37">
        <v>3271</v>
      </c>
      <c r="E21" s="37">
        <v>8709</v>
      </c>
      <c r="F21" s="37"/>
      <c r="G21" s="37">
        <v>33</v>
      </c>
      <c r="H21" s="37">
        <v>12013</v>
      </c>
      <c r="I21" s="37">
        <v>-11536</v>
      </c>
      <c r="J21" s="37">
        <v>-391</v>
      </c>
      <c r="K21" s="37">
        <v>-11927</v>
      </c>
      <c r="L21" s="37">
        <v>86</v>
      </c>
      <c r="M21" s="37"/>
    </row>
    <row r="22" spans="1:13" ht="20.149999999999999" customHeight="1">
      <c r="A22" s="431" t="s">
        <v>47</v>
      </c>
      <c r="B22" s="431"/>
      <c r="C22" s="431"/>
      <c r="D22" s="307">
        <v>3057</v>
      </c>
      <c r="E22" s="307">
        <v>8713</v>
      </c>
      <c r="F22" s="307"/>
      <c r="G22" s="307">
        <v>28</v>
      </c>
      <c r="H22" s="307">
        <v>11798</v>
      </c>
      <c r="I22" s="307">
        <v>-11559</v>
      </c>
      <c r="J22" s="307">
        <v>-364</v>
      </c>
      <c r="K22" s="307">
        <v>-11923</v>
      </c>
      <c r="L22" s="307">
        <v>-125</v>
      </c>
      <c r="M22" s="307"/>
    </row>
    <row r="23" spans="1:13" ht="20.149999999999999" customHeight="1">
      <c r="A23" s="432" t="s">
        <v>48</v>
      </c>
      <c r="B23" s="432"/>
      <c r="C23" s="432"/>
      <c r="D23" s="37">
        <v>2822</v>
      </c>
      <c r="E23" s="37">
        <v>8635</v>
      </c>
      <c r="F23" s="37"/>
      <c r="G23" s="37">
        <v>24</v>
      </c>
      <c r="H23" s="37">
        <v>11481</v>
      </c>
      <c r="I23" s="37">
        <v>-11242</v>
      </c>
      <c r="J23" s="37">
        <v>-361</v>
      </c>
      <c r="K23" s="37">
        <v>-11603</v>
      </c>
      <c r="L23" s="37">
        <v>-122</v>
      </c>
      <c r="M23" s="37"/>
    </row>
    <row r="24" spans="1:13" ht="20.149999999999999" customHeight="1">
      <c r="A24" s="431" t="s">
        <v>49</v>
      </c>
      <c r="B24" s="431"/>
      <c r="C24" s="431"/>
      <c r="D24" s="307">
        <v>2563</v>
      </c>
      <c r="E24" s="307">
        <v>8510</v>
      </c>
      <c r="F24" s="307"/>
      <c r="G24" s="307">
        <v>28</v>
      </c>
      <c r="H24" s="307">
        <v>11101</v>
      </c>
      <c r="I24" s="307">
        <v>-10804</v>
      </c>
      <c r="J24" s="307">
        <v>-355</v>
      </c>
      <c r="K24" s="307">
        <v>-11159</v>
      </c>
      <c r="L24" s="307">
        <v>-58</v>
      </c>
      <c r="M24" s="307"/>
    </row>
    <row r="25" spans="1:13" ht="20.149999999999999" customHeight="1">
      <c r="A25" s="434" t="s">
        <v>51</v>
      </c>
      <c r="B25" s="434"/>
      <c r="C25" s="434"/>
      <c r="D25" s="66">
        <v>2475</v>
      </c>
      <c r="E25" s="382">
        <v>8302</v>
      </c>
      <c r="F25" s="261"/>
      <c r="G25" s="88">
        <v>23</v>
      </c>
      <c r="H25" s="66">
        <v>10800</v>
      </c>
      <c r="I25" s="66">
        <v>-10613</v>
      </c>
      <c r="J25" s="66">
        <v>-364</v>
      </c>
      <c r="K25" s="66">
        <v>-10977</v>
      </c>
      <c r="L25" s="66">
        <v>-177</v>
      </c>
      <c r="M25" s="66"/>
    </row>
    <row r="26" spans="1:13" ht="20.149999999999999" customHeight="1">
      <c r="A26" s="45" t="s">
        <v>318</v>
      </c>
      <c r="B26" s="45"/>
      <c r="C26" s="81"/>
      <c r="D26" s="307"/>
      <c r="E26" s="307"/>
      <c r="F26" s="307"/>
      <c r="G26" s="307"/>
      <c r="H26" s="307"/>
      <c r="I26" s="307"/>
      <c r="J26" s="307"/>
      <c r="K26" s="307"/>
      <c r="L26" s="307"/>
      <c r="M26" s="307"/>
    </row>
    <row r="27" spans="1:13" ht="20.149999999999999" customHeight="1">
      <c r="A27" s="432" t="s">
        <v>52</v>
      </c>
      <c r="B27" s="432"/>
      <c r="C27" s="432"/>
      <c r="D27" s="37">
        <v>2430</v>
      </c>
      <c r="E27" s="37">
        <v>8195</v>
      </c>
      <c r="F27" s="37"/>
      <c r="G27" s="37">
        <v>16</v>
      </c>
      <c r="H27" s="37">
        <v>10641</v>
      </c>
      <c r="I27" s="37">
        <v>-10179</v>
      </c>
      <c r="J27" s="37">
        <v>-351</v>
      </c>
      <c r="K27" s="37">
        <v>-10530</v>
      </c>
      <c r="L27" s="37">
        <v>111</v>
      </c>
      <c r="M27" s="37"/>
    </row>
    <row r="28" spans="1:13" ht="20.149999999999999" customHeight="1" thickBot="1">
      <c r="A28" s="433" t="s">
        <v>53</v>
      </c>
      <c r="B28" s="433"/>
      <c r="C28" s="433"/>
      <c r="D28" s="314">
        <v>1913</v>
      </c>
      <c r="E28" s="394">
        <v>7938</v>
      </c>
      <c r="F28" s="394"/>
      <c r="G28" s="314">
        <v>3</v>
      </c>
      <c r="H28" s="314">
        <v>9854</v>
      </c>
      <c r="I28" s="314">
        <v>-9547</v>
      </c>
      <c r="J28" s="314">
        <v>-278</v>
      </c>
      <c r="K28" s="314">
        <v>-9825</v>
      </c>
      <c r="L28" s="314">
        <v>29</v>
      </c>
      <c r="M28" s="314"/>
    </row>
    <row r="29" spans="1:13" ht="38" customHeight="1">
      <c r="A29" s="26" t="s">
        <v>339</v>
      </c>
      <c r="B29" s="26"/>
      <c r="C29" s="491" t="s">
        <v>345</v>
      </c>
      <c r="D29" s="491"/>
      <c r="E29" s="491"/>
      <c r="F29" s="491"/>
      <c r="G29" s="491"/>
      <c r="H29" s="491"/>
      <c r="I29" s="491"/>
      <c r="J29" s="491"/>
      <c r="K29" s="491"/>
      <c r="L29" s="491"/>
      <c r="M29" s="491"/>
    </row>
    <row r="30" spans="1:13" ht="20" customHeight="1">
      <c r="A30" s="109" t="s">
        <v>33</v>
      </c>
      <c r="B30" s="422" t="s">
        <v>382</v>
      </c>
      <c r="C30" s="422"/>
      <c r="D30" s="422"/>
      <c r="E30" s="422"/>
      <c r="F30" s="422"/>
      <c r="G30" s="422"/>
      <c r="H30" s="422"/>
      <c r="I30" s="422"/>
      <c r="J30" s="422"/>
      <c r="K30" s="422"/>
      <c r="L30" s="422"/>
      <c r="M30" s="422"/>
    </row>
    <row r="31" spans="1:13" ht="37.5" customHeight="1">
      <c r="A31" s="109" t="s">
        <v>197</v>
      </c>
      <c r="B31" s="422" t="s">
        <v>292</v>
      </c>
      <c r="C31" s="422"/>
      <c r="D31" s="422"/>
      <c r="E31" s="422"/>
      <c r="F31" s="422"/>
      <c r="G31" s="422"/>
      <c r="H31" s="422"/>
      <c r="I31" s="422"/>
      <c r="J31" s="422"/>
      <c r="K31" s="422"/>
      <c r="L31" s="422"/>
      <c r="M31" s="422"/>
    </row>
    <row r="32" spans="1:13" ht="58" customHeight="1">
      <c r="A32" s="109" t="s">
        <v>188</v>
      </c>
      <c r="B32" s="422" t="s">
        <v>359</v>
      </c>
      <c r="C32" s="422"/>
      <c r="D32" s="422"/>
      <c r="E32" s="422"/>
      <c r="F32" s="422"/>
      <c r="G32" s="422"/>
      <c r="H32" s="422"/>
      <c r="I32" s="422"/>
      <c r="J32" s="422"/>
      <c r="K32" s="422"/>
      <c r="L32" s="422"/>
      <c r="M32" s="422"/>
    </row>
  </sheetData>
  <mergeCells count="27">
    <mergeCell ref="B32:M32"/>
    <mergeCell ref="A6:M6"/>
    <mergeCell ref="A7:M7"/>
    <mergeCell ref="A24:C24"/>
    <mergeCell ref="A25:C25"/>
    <mergeCell ref="A27:C27"/>
    <mergeCell ref="A9:C9"/>
    <mergeCell ref="A28:C28"/>
    <mergeCell ref="A14:C14"/>
    <mergeCell ref="A15:C15"/>
    <mergeCell ref="A16:C16"/>
    <mergeCell ref="A17:C17"/>
    <mergeCell ref="A23:C23"/>
    <mergeCell ref="A18:C18"/>
    <mergeCell ref="A19:C19"/>
    <mergeCell ref="A20:C20"/>
    <mergeCell ref="A2:M2"/>
    <mergeCell ref="A1:M1"/>
    <mergeCell ref="B31:M31"/>
    <mergeCell ref="B30:M30"/>
    <mergeCell ref="C29:M29"/>
    <mergeCell ref="A21:C21"/>
    <mergeCell ref="A22:C22"/>
    <mergeCell ref="A13:C13"/>
    <mergeCell ref="A10:C10"/>
    <mergeCell ref="A11:C11"/>
    <mergeCell ref="A12:C12"/>
  </mergeCells>
  <phoneticPr fontId="14" type="noConversion"/>
  <hyperlinks>
    <hyperlink ref="A1" location="TdM!A1" display="Retour à la table des matières" xr:uid="{099CB8DF-487D-4C7D-8D9A-5B36959129BC}"/>
    <hyperlink ref="A1:L1" location="TM!A1" display="Retour à la table des matières" xr:uid="{3A735C41-43D4-4376-B749-3D442CF00711}"/>
  </hyperlinks>
  <pageMargins left="0.43307086614173229" right="0.23622047244094491" top="0.74803149606299213" bottom="0.74803149606299213" header="0.31496062992125984" footer="0.31496062992125984"/>
  <pageSetup paperSize="5" scale="77" orientation="landscape" r:id="rId1"/>
  <ignoredErrors>
    <ignoredError sqref="M14 F8:K8 M8 A30:A32 M9 F1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2EDC-B2DA-41B0-8840-3F2CBF6A95C7}">
  <sheetPr codeName="Feuil28">
    <tabColor rgb="FF92D050"/>
    <pageSetUpPr fitToPage="1"/>
  </sheetPr>
  <dimension ref="A1:N32"/>
  <sheetViews>
    <sheetView showGridLines="0" zoomScaleNormal="100" workbookViewId="0">
      <selection sqref="A1:M1"/>
    </sheetView>
  </sheetViews>
  <sheetFormatPr baseColWidth="10" defaultColWidth="11.453125" defaultRowHeight="18"/>
  <cols>
    <col min="1" max="1" width="4.54296875" style="39" customWidth="1"/>
    <col min="2" max="2" width="2.6328125" style="39" customWidth="1"/>
    <col min="3" max="3" width="4.6328125" style="39" customWidth="1"/>
    <col min="4" max="5" width="19.26953125" style="39" customWidth="1"/>
    <col min="6" max="6" width="3.453125" style="39" customWidth="1"/>
    <col min="7" max="12" width="19.26953125" style="39" customWidth="1"/>
    <col min="13" max="13" width="3.453125" style="39" customWidth="1"/>
    <col min="14" max="16384" width="11.453125" style="39"/>
  </cols>
  <sheetData>
    <row r="1" spans="1:14" s="173" customFormat="1" ht="14.15" customHeight="1">
      <c r="A1" s="490" t="s">
        <v>23</v>
      </c>
      <c r="B1" s="490"/>
      <c r="C1" s="490"/>
      <c r="D1" s="490"/>
      <c r="E1" s="490"/>
      <c r="F1" s="490"/>
      <c r="G1" s="490"/>
      <c r="H1" s="490"/>
      <c r="I1" s="490"/>
      <c r="J1" s="490"/>
      <c r="K1" s="490"/>
      <c r="L1" s="490"/>
      <c r="M1" s="490"/>
    </row>
    <row r="2" spans="1:14" ht="25" customHeight="1">
      <c r="A2" s="436" t="s">
        <v>409</v>
      </c>
      <c r="B2" s="436"/>
      <c r="C2" s="436"/>
      <c r="D2" s="436"/>
      <c r="E2" s="436"/>
      <c r="F2" s="436"/>
      <c r="G2" s="436"/>
      <c r="H2" s="436"/>
      <c r="I2" s="436"/>
      <c r="J2" s="436"/>
      <c r="K2" s="436"/>
      <c r="L2" s="436"/>
      <c r="M2" s="436"/>
    </row>
    <row r="3" spans="1:14" ht="12.65" customHeight="1">
      <c r="C3" s="65"/>
      <c r="D3" s="65"/>
      <c r="E3" s="65"/>
      <c r="F3" s="65"/>
      <c r="G3" s="65"/>
      <c r="H3" s="65"/>
      <c r="I3" s="65"/>
      <c r="J3" s="65"/>
      <c r="K3" s="65"/>
      <c r="L3" s="65"/>
      <c r="M3" s="65"/>
    </row>
    <row r="4" spans="1:14" s="176" customFormat="1" ht="18" customHeight="1">
      <c r="A4" s="155" t="s">
        <v>258</v>
      </c>
      <c r="B4" s="155"/>
      <c r="C4" s="155"/>
      <c r="H4" s="177"/>
      <c r="N4" s="177"/>
    </row>
    <row r="5" spans="1:14" ht="12.75" customHeight="1"/>
    <row r="6" spans="1:14" ht="24" customHeight="1">
      <c r="A6" s="447" t="s">
        <v>270</v>
      </c>
      <c r="B6" s="447"/>
      <c r="C6" s="447"/>
      <c r="D6" s="447"/>
      <c r="E6" s="447"/>
      <c r="F6" s="447"/>
      <c r="G6" s="447"/>
      <c r="H6" s="447"/>
      <c r="I6" s="447"/>
      <c r="J6" s="447"/>
      <c r="K6" s="447"/>
      <c r="L6" s="447"/>
      <c r="M6" s="447"/>
    </row>
    <row r="7" spans="1:14" ht="20.149999999999999" customHeight="1">
      <c r="A7" s="431" t="s">
        <v>30</v>
      </c>
      <c r="B7" s="431"/>
      <c r="C7" s="431"/>
      <c r="D7" s="431"/>
      <c r="E7" s="431"/>
      <c r="F7" s="431"/>
      <c r="G7" s="431"/>
      <c r="H7" s="431"/>
      <c r="I7" s="431"/>
      <c r="J7" s="431"/>
      <c r="K7" s="431"/>
      <c r="L7" s="431"/>
      <c r="M7" s="431"/>
    </row>
    <row r="8" spans="1:14" ht="60" customHeight="1">
      <c r="A8" s="49"/>
      <c r="B8" s="49"/>
      <c r="C8" s="49"/>
      <c r="D8" s="49" t="s">
        <v>31</v>
      </c>
      <c r="E8" s="49" t="s">
        <v>99</v>
      </c>
      <c r="F8" s="49"/>
      <c r="G8" s="49" t="s">
        <v>32</v>
      </c>
      <c r="H8" s="49" t="s">
        <v>94</v>
      </c>
      <c r="I8" s="49" t="s">
        <v>110</v>
      </c>
      <c r="J8" s="49" t="s">
        <v>101</v>
      </c>
      <c r="K8" s="49" t="s">
        <v>96</v>
      </c>
      <c r="L8" s="49" t="s">
        <v>365</v>
      </c>
      <c r="M8" s="68" t="s">
        <v>33</v>
      </c>
    </row>
    <row r="9" spans="1:14" ht="20.149999999999999" customHeight="1">
      <c r="A9" s="432" t="s">
        <v>381</v>
      </c>
      <c r="B9" s="432"/>
      <c r="C9" s="432"/>
      <c r="D9" s="37">
        <v>489</v>
      </c>
      <c r="E9" s="37">
        <v>3833</v>
      </c>
      <c r="F9" s="225"/>
      <c r="G9" s="37">
        <v>80</v>
      </c>
      <c r="H9" s="37">
        <v>4402</v>
      </c>
      <c r="I9" s="37">
        <v>-4350</v>
      </c>
      <c r="J9" s="37">
        <v>-51</v>
      </c>
      <c r="K9" s="37">
        <v>-4401</v>
      </c>
      <c r="L9" s="37">
        <v>1</v>
      </c>
      <c r="M9" s="37"/>
    </row>
    <row r="10" spans="1:14" ht="20.149999999999999" customHeight="1">
      <c r="A10" s="431" t="s">
        <v>335</v>
      </c>
      <c r="B10" s="431"/>
      <c r="C10" s="431"/>
      <c r="D10" s="307">
        <v>462</v>
      </c>
      <c r="E10" s="307">
        <v>3596</v>
      </c>
      <c r="F10" s="393"/>
      <c r="G10" s="307">
        <v>80</v>
      </c>
      <c r="H10" s="307">
        <v>4138</v>
      </c>
      <c r="I10" s="307">
        <v>-4078</v>
      </c>
      <c r="J10" s="307">
        <v>-61</v>
      </c>
      <c r="K10" s="307">
        <v>-4139</v>
      </c>
      <c r="L10" s="307">
        <v>-1</v>
      </c>
      <c r="M10" s="307"/>
    </row>
    <row r="11" spans="1:14" ht="20.149999999999999" customHeight="1">
      <c r="A11" s="432" t="s">
        <v>284</v>
      </c>
      <c r="B11" s="432"/>
      <c r="C11" s="432"/>
      <c r="D11" s="37">
        <v>438</v>
      </c>
      <c r="E11" s="37">
        <v>3441</v>
      </c>
      <c r="F11" s="225"/>
      <c r="G11" s="37">
        <v>80</v>
      </c>
      <c r="H11" s="37">
        <v>3959</v>
      </c>
      <c r="I11" s="37">
        <v>-3891</v>
      </c>
      <c r="J11" s="37">
        <v>-69</v>
      </c>
      <c r="K11" s="37">
        <v>-3960</v>
      </c>
      <c r="L11" s="37">
        <v>-1</v>
      </c>
      <c r="M11" s="37"/>
    </row>
    <row r="12" spans="1:14" ht="20.149999999999999" customHeight="1">
      <c r="A12" s="431" t="s">
        <v>237</v>
      </c>
      <c r="B12" s="431"/>
      <c r="C12" s="431"/>
      <c r="D12" s="307">
        <v>415</v>
      </c>
      <c r="E12" s="307">
        <v>3326</v>
      </c>
      <c r="F12" s="393"/>
      <c r="G12" s="307">
        <v>80</v>
      </c>
      <c r="H12" s="307">
        <v>3821</v>
      </c>
      <c r="I12" s="307">
        <v>-3674</v>
      </c>
      <c r="J12" s="307">
        <v>-83</v>
      </c>
      <c r="K12" s="307">
        <v>-3757</v>
      </c>
      <c r="L12" s="307">
        <v>64</v>
      </c>
      <c r="M12" s="307"/>
    </row>
    <row r="13" spans="1:14" ht="20.149999999999999" customHeight="1">
      <c r="A13" s="432" t="s">
        <v>216</v>
      </c>
      <c r="B13" s="432"/>
      <c r="C13" s="432"/>
      <c r="D13" s="37">
        <v>388</v>
      </c>
      <c r="E13" s="37">
        <v>3027</v>
      </c>
      <c r="F13" s="225"/>
      <c r="G13" s="37">
        <v>65</v>
      </c>
      <c r="H13" s="37">
        <v>3480</v>
      </c>
      <c r="I13" s="37">
        <v>-3312</v>
      </c>
      <c r="J13" s="37">
        <v>-97</v>
      </c>
      <c r="K13" s="37">
        <v>-3409</v>
      </c>
      <c r="L13" s="37">
        <v>71</v>
      </c>
      <c r="M13" s="37"/>
    </row>
    <row r="14" spans="1:14" ht="20.149999999999999" customHeight="1">
      <c r="A14" s="431" t="s">
        <v>179</v>
      </c>
      <c r="B14" s="431"/>
      <c r="C14" s="431"/>
      <c r="D14" s="307">
        <v>323</v>
      </c>
      <c r="E14" s="307">
        <v>2908</v>
      </c>
      <c r="F14" s="393" t="s">
        <v>197</v>
      </c>
      <c r="G14" s="307">
        <v>55</v>
      </c>
      <c r="H14" s="307">
        <v>3286</v>
      </c>
      <c r="I14" s="307">
        <v>-3069</v>
      </c>
      <c r="J14" s="307">
        <v>-77</v>
      </c>
      <c r="K14" s="307">
        <v>-3146</v>
      </c>
      <c r="L14" s="307">
        <v>140</v>
      </c>
      <c r="M14" s="307"/>
    </row>
    <row r="15" spans="1:14" ht="20.149999999999999" customHeight="1">
      <c r="A15" s="432" t="s">
        <v>165</v>
      </c>
      <c r="B15" s="432"/>
      <c r="C15" s="432"/>
      <c r="D15" s="37">
        <v>264</v>
      </c>
      <c r="E15" s="37">
        <v>2683</v>
      </c>
      <c r="F15" s="37"/>
      <c r="G15" s="37">
        <v>53</v>
      </c>
      <c r="H15" s="37">
        <v>3000</v>
      </c>
      <c r="I15" s="37">
        <v>-2861</v>
      </c>
      <c r="J15" s="37">
        <v>-69</v>
      </c>
      <c r="K15" s="37">
        <v>-2930</v>
      </c>
      <c r="L15" s="37">
        <v>70</v>
      </c>
      <c r="M15" s="37"/>
    </row>
    <row r="16" spans="1:14" ht="20.149999999999999" customHeight="1">
      <c r="A16" s="431" t="s">
        <v>41</v>
      </c>
      <c r="B16" s="431"/>
      <c r="C16" s="431"/>
      <c r="D16" s="307">
        <v>239</v>
      </c>
      <c r="E16" s="307">
        <v>2559</v>
      </c>
      <c r="F16" s="307"/>
      <c r="G16" s="307">
        <v>45</v>
      </c>
      <c r="H16" s="307">
        <v>2843</v>
      </c>
      <c r="I16" s="307">
        <v>-2698</v>
      </c>
      <c r="J16" s="307">
        <v>-68</v>
      </c>
      <c r="K16" s="307">
        <v>-2766</v>
      </c>
      <c r="L16" s="307">
        <v>77</v>
      </c>
      <c r="M16" s="307"/>
    </row>
    <row r="17" spans="1:13" ht="20.149999999999999" customHeight="1">
      <c r="A17" s="432" t="s">
        <v>42</v>
      </c>
      <c r="B17" s="432"/>
      <c r="C17" s="432"/>
      <c r="D17" s="37">
        <v>304</v>
      </c>
      <c r="E17" s="37">
        <v>2475</v>
      </c>
      <c r="F17" s="37"/>
      <c r="G17" s="37">
        <v>52</v>
      </c>
      <c r="H17" s="37">
        <v>2831</v>
      </c>
      <c r="I17" s="37">
        <v>-2681</v>
      </c>
      <c r="J17" s="37">
        <v>-73</v>
      </c>
      <c r="K17" s="37">
        <v>-2754</v>
      </c>
      <c r="L17" s="37">
        <v>77</v>
      </c>
      <c r="M17" s="37"/>
    </row>
    <row r="18" spans="1:13" ht="20.149999999999999" customHeight="1">
      <c r="A18" s="431" t="s">
        <v>43</v>
      </c>
      <c r="B18" s="431"/>
      <c r="C18" s="431"/>
      <c r="D18" s="307">
        <v>311</v>
      </c>
      <c r="E18" s="307">
        <v>2234</v>
      </c>
      <c r="F18" s="307"/>
      <c r="G18" s="307">
        <v>36</v>
      </c>
      <c r="H18" s="307">
        <v>2581</v>
      </c>
      <c r="I18" s="307">
        <v>-2496</v>
      </c>
      <c r="J18" s="307">
        <v>-69</v>
      </c>
      <c r="K18" s="307">
        <v>-2565</v>
      </c>
      <c r="L18" s="307">
        <v>16</v>
      </c>
      <c r="M18" s="307"/>
    </row>
    <row r="19" spans="1:13" ht="20.149999999999999" customHeight="1">
      <c r="A19" s="432" t="s">
        <v>44</v>
      </c>
      <c r="B19" s="432"/>
      <c r="C19" s="432"/>
      <c r="D19" s="37">
        <v>270</v>
      </c>
      <c r="E19" s="37">
        <v>2162</v>
      </c>
      <c r="F19" s="37"/>
      <c r="G19" s="37">
        <v>34</v>
      </c>
      <c r="H19" s="37">
        <v>2466</v>
      </c>
      <c r="I19" s="37">
        <v>-2378</v>
      </c>
      <c r="J19" s="37">
        <v>-63</v>
      </c>
      <c r="K19" s="37">
        <v>-2441</v>
      </c>
      <c r="L19" s="37">
        <v>25</v>
      </c>
      <c r="M19" s="37"/>
    </row>
    <row r="20" spans="1:13" ht="20.149999999999999" customHeight="1">
      <c r="A20" s="431" t="s">
        <v>45</v>
      </c>
      <c r="B20" s="431"/>
      <c r="C20" s="431"/>
      <c r="D20" s="307">
        <v>270</v>
      </c>
      <c r="E20" s="307">
        <v>2103</v>
      </c>
      <c r="F20" s="307"/>
      <c r="G20" s="307">
        <v>34</v>
      </c>
      <c r="H20" s="307">
        <v>2407</v>
      </c>
      <c r="I20" s="307">
        <v>-2315</v>
      </c>
      <c r="J20" s="307">
        <v>-64</v>
      </c>
      <c r="K20" s="307">
        <v>-2379</v>
      </c>
      <c r="L20" s="307">
        <v>28</v>
      </c>
      <c r="M20" s="307"/>
    </row>
    <row r="21" spans="1:13" ht="20.149999999999999" customHeight="1">
      <c r="A21" s="432" t="s">
        <v>46</v>
      </c>
      <c r="B21" s="432"/>
      <c r="C21" s="432"/>
      <c r="D21" s="37">
        <v>262</v>
      </c>
      <c r="E21" s="37">
        <v>2079</v>
      </c>
      <c r="F21" s="37"/>
      <c r="G21" s="37">
        <v>43</v>
      </c>
      <c r="H21" s="37">
        <v>2384</v>
      </c>
      <c r="I21" s="37">
        <v>-2264</v>
      </c>
      <c r="J21" s="37">
        <v>-71</v>
      </c>
      <c r="K21" s="37">
        <v>-2335</v>
      </c>
      <c r="L21" s="37">
        <v>49</v>
      </c>
      <c r="M21" s="37"/>
    </row>
    <row r="22" spans="1:13" ht="20.149999999999999" customHeight="1">
      <c r="A22" s="431" t="s">
        <v>47</v>
      </c>
      <c r="B22" s="431"/>
      <c r="C22" s="431"/>
      <c r="D22" s="307">
        <v>251</v>
      </c>
      <c r="E22" s="307">
        <v>2074</v>
      </c>
      <c r="F22" s="307"/>
      <c r="G22" s="307">
        <v>50</v>
      </c>
      <c r="H22" s="307">
        <v>2375</v>
      </c>
      <c r="I22" s="307">
        <v>-2263</v>
      </c>
      <c r="J22" s="307">
        <v>-76</v>
      </c>
      <c r="K22" s="307">
        <v>-2339</v>
      </c>
      <c r="L22" s="307">
        <v>36</v>
      </c>
      <c r="M22" s="307"/>
    </row>
    <row r="23" spans="1:13" ht="20.149999999999999" customHeight="1">
      <c r="A23" s="432" t="s">
        <v>48</v>
      </c>
      <c r="B23" s="432"/>
      <c r="C23" s="432"/>
      <c r="D23" s="37">
        <v>263</v>
      </c>
      <c r="E23" s="37">
        <v>2067</v>
      </c>
      <c r="F23" s="37"/>
      <c r="G23" s="37">
        <v>31</v>
      </c>
      <c r="H23" s="37">
        <v>2361</v>
      </c>
      <c r="I23" s="37">
        <v>-2236</v>
      </c>
      <c r="J23" s="37">
        <v>-79</v>
      </c>
      <c r="K23" s="37">
        <v>-2315</v>
      </c>
      <c r="L23" s="37">
        <v>46</v>
      </c>
      <c r="M23" s="37"/>
    </row>
    <row r="24" spans="1:13" ht="20.149999999999999" customHeight="1">
      <c r="A24" s="431" t="s">
        <v>49</v>
      </c>
      <c r="B24" s="431"/>
      <c r="C24" s="431"/>
      <c r="D24" s="307">
        <v>251</v>
      </c>
      <c r="E24" s="307">
        <v>2038</v>
      </c>
      <c r="F24" s="307"/>
      <c r="G24" s="307">
        <v>46</v>
      </c>
      <c r="H24" s="307">
        <v>2335</v>
      </c>
      <c r="I24" s="307">
        <v>-2186</v>
      </c>
      <c r="J24" s="307">
        <v>-91</v>
      </c>
      <c r="K24" s="307">
        <v>-2277</v>
      </c>
      <c r="L24" s="307">
        <v>58</v>
      </c>
      <c r="M24" s="307"/>
    </row>
    <row r="25" spans="1:13" ht="20.149999999999999" customHeight="1">
      <c r="A25" s="434" t="s">
        <v>51</v>
      </c>
      <c r="B25" s="434"/>
      <c r="C25" s="434"/>
      <c r="D25" s="66">
        <v>257</v>
      </c>
      <c r="E25" s="382">
        <v>1892</v>
      </c>
      <c r="F25" s="382"/>
      <c r="G25" s="88">
        <v>46</v>
      </c>
      <c r="H25" s="66">
        <v>2195</v>
      </c>
      <c r="I25" s="66">
        <v>-2091</v>
      </c>
      <c r="J25" s="66">
        <v>-103</v>
      </c>
      <c r="K25" s="66">
        <v>-2194</v>
      </c>
      <c r="L25" s="384">
        <v>1</v>
      </c>
      <c r="M25" s="384"/>
    </row>
    <row r="26" spans="1:13" ht="20.149999999999999" customHeight="1">
      <c r="A26" s="45" t="s">
        <v>318</v>
      </c>
      <c r="B26" s="45"/>
      <c r="C26" s="81"/>
      <c r="D26" s="307"/>
      <c r="E26" s="307"/>
      <c r="F26" s="307"/>
      <c r="G26" s="312"/>
      <c r="H26" s="312"/>
      <c r="I26" s="312"/>
      <c r="J26" s="312"/>
      <c r="K26" s="312"/>
      <c r="L26" s="312"/>
      <c r="M26" s="312"/>
    </row>
    <row r="27" spans="1:13" ht="20.149999999999999" customHeight="1">
      <c r="A27" s="432" t="s">
        <v>52</v>
      </c>
      <c r="B27" s="432"/>
      <c r="C27" s="432"/>
      <c r="D27" s="37">
        <v>264</v>
      </c>
      <c r="E27" s="37">
        <v>1927</v>
      </c>
      <c r="F27" s="37"/>
      <c r="G27" s="44">
        <v>7</v>
      </c>
      <c r="H27" s="44">
        <v>2198</v>
      </c>
      <c r="I27" s="44">
        <v>-2082</v>
      </c>
      <c r="J27" s="44">
        <v>-99</v>
      </c>
      <c r="K27" s="44">
        <v>-2181</v>
      </c>
      <c r="L27" s="44">
        <v>17</v>
      </c>
      <c r="M27" s="44"/>
    </row>
    <row r="28" spans="1:13" ht="20.149999999999999" customHeight="1" thickBot="1">
      <c r="A28" s="433" t="s">
        <v>53</v>
      </c>
      <c r="B28" s="433"/>
      <c r="C28" s="433"/>
      <c r="D28" s="314">
        <v>308</v>
      </c>
      <c r="E28" s="394">
        <v>1798</v>
      </c>
      <c r="F28" s="394"/>
      <c r="G28" s="317">
        <v>0</v>
      </c>
      <c r="H28" s="314">
        <v>2106</v>
      </c>
      <c r="I28" s="314">
        <v>-2090</v>
      </c>
      <c r="J28" s="314">
        <v>-102</v>
      </c>
      <c r="K28" s="314">
        <v>-2192</v>
      </c>
      <c r="L28" s="314">
        <v>-86</v>
      </c>
      <c r="M28" s="314"/>
    </row>
    <row r="29" spans="1:13" ht="34.5" customHeight="1">
      <c r="A29" s="26" t="s">
        <v>339</v>
      </c>
      <c r="B29" s="26"/>
      <c r="C29" s="491" t="s">
        <v>345</v>
      </c>
      <c r="D29" s="491"/>
      <c r="E29" s="491"/>
      <c r="F29" s="491"/>
      <c r="G29" s="491"/>
      <c r="H29" s="491"/>
      <c r="I29" s="491"/>
      <c r="J29" s="491"/>
      <c r="K29" s="491"/>
      <c r="L29" s="491"/>
      <c r="M29" s="491"/>
    </row>
    <row r="30" spans="1:13" ht="20" customHeight="1">
      <c r="A30" s="109" t="s">
        <v>33</v>
      </c>
      <c r="B30" s="422" t="s">
        <v>382</v>
      </c>
      <c r="C30" s="422"/>
      <c r="D30" s="422"/>
      <c r="E30" s="422"/>
      <c r="F30" s="422"/>
      <c r="G30" s="422"/>
      <c r="H30" s="422"/>
      <c r="I30" s="422"/>
      <c r="J30" s="422"/>
      <c r="K30" s="422"/>
      <c r="L30" s="422"/>
      <c r="M30" s="422"/>
    </row>
    <row r="31" spans="1:13" ht="37.5" customHeight="1">
      <c r="A31" s="109" t="s">
        <v>197</v>
      </c>
      <c r="B31" s="422" t="s">
        <v>292</v>
      </c>
      <c r="C31" s="422"/>
      <c r="D31" s="422"/>
      <c r="E31" s="422"/>
      <c r="F31" s="422"/>
      <c r="G31" s="422"/>
      <c r="H31" s="422"/>
      <c r="I31" s="422"/>
      <c r="J31" s="422"/>
      <c r="K31" s="422"/>
      <c r="L31" s="422"/>
      <c r="M31" s="422"/>
    </row>
    <row r="32" spans="1:13" ht="58" customHeight="1">
      <c r="A32" s="109" t="s">
        <v>188</v>
      </c>
      <c r="B32" s="422" t="s">
        <v>359</v>
      </c>
      <c r="C32" s="422"/>
      <c r="D32" s="422"/>
      <c r="E32" s="422"/>
      <c r="F32" s="422"/>
      <c r="G32" s="422"/>
      <c r="H32" s="422"/>
      <c r="I32" s="422"/>
      <c r="J32" s="422"/>
      <c r="K32" s="422"/>
      <c r="L32" s="422"/>
      <c r="M32" s="422"/>
    </row>
  </sheetData>
  <mergeCells count="27">
    <mergeCell ref="B32:M32"/>
    <mergeCell ref="A1:M1"/>
    <mergeCell ref="A6:M6"/>
    <mergeCell ref="A7:M7"/>
    <mergeCell ref="C29:M29"/>
    <mergeCell ref="B30:M30"/>
    <mergeCell ref="A24:C24"/>
    <mergeCell ref="A25:C25"/>
    <mergeCell ref="A27:C27"/>
    <mergeCell ref="A9:C9"/>
    <mergeCell ref="A28:C28"/>
    <mergeCell ref="A14:C14"/>
    <mergeCell ref="A15:C15"/>
    <mergeCell ref="A16:C16"/>
    <mergeCell ref="A13:C13"/>
    <mergeCell ref="A17:C17"/>
    <mergeCell ref="A10:C10"/>
    <mergeCell ref="A11:C11"/>
    <mergeCell ref="A12:C12"/>
    <mergeCell ref="A2:M2"/>
    <mergeCell ref="B31:M31"/>
    <mergeCell ref="A23:C23"/>
    <mergeCell ref="A18:C18"/>
    <mergeCell ref="A19:C19"/>
    <mergeCell ref="A20:C20"/>
    <mergeCell ref="A21:C21"/>
    <mergeCell ref="A22:C22"/>
  </mergeCells>
  <hyperlinks>
    <hyperlink ref="A1" location="TdM!A1" display="Retour à la table des matières" xr:uid="{86B23862-7A56-43A8-BE0C-BDD70C811397}"/>
    <hyperlink ref="A1:L1" location="TM!A1" display="Retour à la table des matières" xr:uid="{F250BD0C-5F86-480F-8F62-386A61991080}"/>
  </hyperlinks>
  <pageMargins left="0.43307086614173229" right="0.23622047244094491" top="0.74803149606299213" bottom="0.74803149606299213" header="0.31496062992125984" footer="0.31496062992125984"/>
  <pageSetup paperSize="5" scale="77" orientation="landscape" r:id="rId1"/>
  <ignoredErrors>
    <ignoredError sqref="A30:A32 M8 F14"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37A2F-F8D7-4061-9260-007CB6C45D98}">
  <sheetPr codeName="Feuil33">
    <tabColor rgb="FF92D050"/>
    <pageSetUpPr fitToPage="1"/>
  </sheetPr>
  <dimension ref="A1:N33"/>
  <sheetViews>
    <sheetView showGridLines="0" zoomScaleNormal="100" zoomScaleSheetLayoutView="100" workbookViewId="0">
      <selection sqref="A1:M1"/>
    </sheetView>
  </sheetViews>
  <sheetFormatPr baseColWidth="10" defaultColWidth="11.453125" defaultRowHeight="18"/>
  <cols>
    <col min="1" max="1" width="4.54296875" style="39" customWidth="1"/>
    <col min="2" max="2" width="2.6328125" style="39" customWidth="1"/>
    <col min="3" max="3" width="4.6328125" style="39" customWidth="1"/>
    <col min="4" max="5" width="19.26953125" style="39" customWidth="1"/>
    <col min="6" max="6" width="3.453125" style="39" customWidth="1"/>
    <col min="7" max="12" width="19.26953125" style="39" customWidth="1"/>
    <col min="13" max="13" width="3.453125" style="39" customWidth="1"/>
    <col min="14" max="16384" width="11.453125" style="39"/>
  </cols>
  <sheetData>
    <row r="1" spans="1:14" s="173" customFormat="1" ht="14.15" customHeight="1">
      <c r="A1" s="490" t="s">
        <v>23</v>
      </c>
      <c r="B1" s="490"/>
      <c r="C1" s="490"/>
      <c r="D1" s="490"/>
      <c r="E1" s="490"/>
      <c r="F1" s="490"/>
      <c r="G1" s="490"/>
      <c r="H1" s="490"/>
      <c r="I1" s="490"/>
      <c r="J1" s="490"/>
      <c r="K1" s="490"/>
      <c r="L1" s="490"/>
      <c r="M1" s="490"/>
    </row>
    <row r="2" spans="1:14" ht="25" customHeight="1">
      <c r="A2" s="436" t="s">
        <v>409</v>
      </c>
      <c r="B2" s="436"/>
      <c r="C2" s="436"/>
      <c r="D2" s="436"/>
      <c r="E2" s="436"/>
      <c r="F2" s="436"/>
      <c r="G2" s="436"/>
      <c r="H2" s="436"/>
      <c r="I2" s="436"/>
      <c r="J2" s="436"/>
      <c r="K2" s="436"/>
      <c r="L2" s="436"/>
      <c r="M2" s="436"/>
    </row>
    <row r="3" spans="1:14" ht="12.65" customHeight="1">
      <c r="C3" s="65"/>
      <c r="D3" s="65"/>
      <c r="E3" s="65"/>
      <c r="F3" s="65"/>
      <c r="G3" s="65"/>
      <c r="H3" s="65"/>
      <c r="I3" s="65"/>
      <c r="J3" s="65"/>
      <c r="K3" s="65"/>
      <c r="L3" s="65"/>
      <c r="M3" s="65"/>
    </row>
    <row r="4" spans="1:14" s="176" customFormat="1" ht="18" customHeight="1">
      <c r="A4" s="155" t="s">
        <v>136</v>
      </c>
      <c r="B4" s="155"/>
      <c r="C4" s="155"/>
      <c r="H4" s="177"/>
      <c r="N4" s="177"/>
    </row>
    <row r="5" spans="1:14" ht="12.75" customHeight="1"/>
    <row r="6" spans="1:14" ht="24" customHeight="1">
      <c r="A6" s="447" t="s">
        <v>271</v>
      </c>
      <c r="B6" s="447"/>
      <c r="C6" s="447"/>
      <c r="D6" s="447"/>
      <c r="E6" s="447"/>
      <c r="F6" s="447"/>
      <c r="G6" s="447"/>
      <c r="H6" s="447"/>
      <c r="I6" s="447"/>
      <c r="J6" s="447"/>
      <c r="K6" s="447"/>
      <c r="L6" s="447"/>
      <c r="M6" s="447"/>
    </row>
    <row r="7" spans="1:14" ht="20.149999999999999" customHeight="1">
      <c r="A7" s="431" t="s">
        <v>30</v>
      </c>
      <c r="B7" s="431"/>
      <c r="C7" s="431"/>
      <c r="D7" s="431"/>
      <c r="E7" s="431"/>
      <c r="F7" s="431"/>
      <c r="G7" s="431"/>
      <c r="H7" s="431"/>
      <c r="I7" s="431"/>
      <c r="J7" s="431"/>
      <c r="K7" s="431"/>
      <c r="L7" s="431"/>
      <c r="M7" s="431"/>
    </row>
    <row r="8" spans="1:14" ht="60" customHeight="1">
      <c r="A8" s="49"/>
      <c r="B8" s="49"/>
      <c r="C8" s="49"/>
      <c r="D8" s="49" t="s">
        <v>31</v>
      </c>
      <c r="E8" s="49" t="s">
        <v>99</v>
      </c>
      <c r="F8" s="49"/>
      <c r="G8" s="49" t="s">
        <v>32</v>
      </c>
      <c r="H8" s="49" t="s">
        <v>94</v>
      </c>
      <c r="I8" s="49" t="s">
        <v>110</v>
      </c>
      <c r="J8" s="49" t="s">
        <v>101</v>
      </c>
      <c r="K8" s="49" t="s">
        <v>96</v>
      </c>
      <c r="L8" s="49" t="s">
        <v>365</v>
      </c>
      <c r="M8" s="68" t="s">
        <v>33</v>
      </c>
    </row>
    <row r="9" spans="1:14" ht="20.149999999999999" customHeight="1">
      <c r="A9" s="432" t="s">
        <v>381</v>
      </c>
      <c r="B9" s="432"/>
      <c r="C9" s="432"/>
      <c r="D9" s="37">
        <v>791</v>
      </c>
      <c r="E9" s="37">
        <v>1646</v>
      </c>
      <c r="F9" s="37"/>
      <c r="G9" s="37">
        <v>203</v>
      </c>
      <c r="H9" s="37">
        <v>2640</v>
      </c>
      <c r="I9" s="37">
        <v>-2663</v>
      </c>
      <c r="J9" s="37">
        <v>23</v>
      </c>
      <c r="K9" s="37">
        <v>-2640</v>
      </c>
      <c r="L9" s="37">
        <v>0</v>
      </c>
      <c r="M9" s="37"/>
    </row>
    <row r="10" spans="1:14" ht="20.149999999999999" customHeight="1">
      <c r="A10" s="431" t="s">
        <v>335</v>
      </c>
      <c r="B10" s="431"/>
      <c r="C10" s="431"/>
      <c r="D10" s="307">
        <v>753</v>
      </c>
      <c r="E10" s="307">
        <v>1579</v>
      </c>
      <c r="F10" s="393" t="s">
        <v>197</v>
      </c>
      <c r="G10" s="307">
        <v>192</v>
      </c>
      <c r="H10" s="307">
        <v>2524</v>
      </c>
      <c r="I10" s="307">
        <v>-2540</v>
      </c>
      <c r="J10" s="307">
        <v>16</v>
      </c>
      <c r="K10" s="307">
        <v>-2524</v>
      </c>
      <c r="L10" s="307">
        <v>0</v>
      </c>
      <c r="M10" s="307"/>
    </row>
    <row r="11" spans="1:14" ht="20.149999999999999" customHeight="1">
      <c r="A11" s="432" t="s">
        <v>284</v>
      </c>
      <c r="B11" s="432"/>
      <c r="C11" s="432"/>
      <c r="D11" s="37">
        <v>721</v>
      </c>
      <c r="E11" s="37">
        <v>1497</v>
      </c>
      <c r="F11" s="37"/>
      <c r="G11" s="37">
        <v>182</v>
      </c>
      <c r="H11" s="37">
        <v>2400</v>
      </c>
      <c r="I11" s="37">
        <v>-2459</v>
      </c>
      <c r="J11" s="37">
        <v>3</v>
      </c>
      <c r="K11" s="37">
        <v>-2456</v>
      </c>
      <c r="L11" s="37">
        <v>-56</v>
      </c>
      <c r="M11" s="37"/>
    </row>
    <row r="12" spans="1:14" ht="20.149999999999999" customHeight="1">
      <c r="A12" s="431" t="s">
        <v>237</v>
      </c>
      <c r="B12" s="431"/>
      <c r="C12" s="431"/>
      <c r="D12" s="307">
        <v>701</v>
      </c>
      <c r="E12" s="307">
        <v>1556</v>
      </c>
      <c r="F12" s="307"/>
      <c r="G12" s="307">
        <v>173</v>
      </c>
      <c r="H12" s="307">
        <v>2430</v>
      </c>
      <c r="I12" s="307">
        <v>-2459</v>
      </c>
      <c r="J12" s="307">
        <v>17</v>
      </c>
      <c r="K12" s="307">
        <v>-2442</v>
      </c>
      <c r="L12" s="307">
        <v>-12</v>
      </c>
      <c r="M12" s="307"/>
    </row>
    <row r="13" spans="1:14" ht="20.149999999999999" customHeight="1">
      <c r="A13" s="432" t="s">
        <v>216</v>
      </c>
      <c r="B13" s="432"/>
      <c r="C13" s="432"/>
      <c r="D13" s="37">
        <v>674</v>
      </c>
      <c r="E13" s="37">
        <v>1500</v>
      </c>
      <c r="F13" s="37"/>
      <c r="G13" s="37">
        <v>165</v>
      </c>
      <c r="H13" s="37">
        <v>2339</v>
      </c>
      <c r="I13" s="37">
        <v>-2282</v>
      </c>
      <c r="J13" s="37">
        <v>3</v>
      </c>
      <c r="K13" s="37">
        <v>-2279</v>
      </c>
      <c r="L13" s="37">
        <v>60</v>
      </c>
      <c r="M13" s="37"/>
    </row>
    <row r="14" spans="1:14" ht="20.149999999999999" customHeight="1">
      <c r="A14" s="431" t="s">
        <v>179</v>
      </c>
      <c r="B14" s="431"/>
      <c r="C14" s="431"/>
      <c r="D14" s="307">
        <v>613</v>
      </c>
      <c r="E14" s="307">
        <v>1437</v>
      </c>
      <c r="F14" s="307"/>
      <c r="G14" s="307">
        <v>157</v>
      </c>
      <c r="H14" s="307">
        <v>2207</v>
      </c>
      <c r="I14" s="307">
        <v>-2076</v>
      </c>
      <c r="J14" s="307">
        <v>-3</v>
      </c>
      <c r="K14" s="307">
        <v>-2079</v>
      </c>
      <c r="L14" s="307">
        <v>128</v>
      </c>
      <c r="M14" s="307"/>
    </row>
    <row r="15" spans="1:14" ht="20.149999999999999" customHeight="1">
      <c r="A15" s="432" t="s">
        <v>165</v>
      </c>
      <c r="B15" s="432"/>
      <c r="C15" s="432"/>
      <c r="D15" s="37">
        <v>508</v>
      </c>
      <c r="E15" s="37">
        <v>1291</v>
      </c>
      <c r="F15" s="37"/>
      <c r="G15" s="37">
        <v>141</v>
      </c>
      <c r="H15" s="37">
        <v>1940</v>
      </c>
      <c r="I15" s="37">
        <v>-1888</v>
      </c>
      <c r="J15" s="37">
        <v>-2</v>
      </c>
      <c r="K15" s="37">
        <v>-1890</v>
      </c>
      <c r="L15" s="37">
        <v>50</v>
      </c>
      <c r="M15" s="37"/>
    </row>
    <row r="16" spans="1:14" ht="20.149999999999999" customHeight="1">
      <c r="A16" s="431" t="s">
        <v>41</v>
      </c>
      <c r="B16" s="431"/>
      <c r="C16" s="431"/>
      <c r="D16" s="307">
        <v>462</v>
      </c>
      <c r="E16" s="307">
        <v>1212</v>
      </c>
      <c r="F16" s="307"/>
      <c r="G16" s="307">
        <v>131</v>
      </c>
      <c r="H16" s="307">
        <v>1805</v>
      </c>
      <c r="I16" s="307">
        <v>-1702</v>
      </c>
      <c r="J16" s="307">
        <v>-26</v>
      </c>
      <c r="K16" s="307">
        <v>-1728</v>
      </c>
      <c r="L16" s="307">
        <v>77</v>
      </c>
      <c r="M16" s="307"/>
    </row>
    <row r="17" spans="1:14" ht="20.149999999999999" customHeight="1">
      <c r="A17" s="432" t="s">
        <v>42</v>
      </c>
      <c r="B17" s="432"/>
      <c r="C17" s="432"/>
      <c r="D17" s="37">
        <v>459</v>
      </c>
      <c r="E17" s="37">
        <v>1231</v>
      </c>
      <c r="F17" s="37"/>
      <c r="G17" s="37">
        <v>131</v>
      </c>
      <c r="H17" s="37">
        <v>1821</v>
      </c>
      <c r="I17" s="37">
        <v>-1724</v>
      </c>
      <c r="J17" s="37">
        <v>-25</v>
      </c>
      <c r="K17" s="37">
        <v>-1749</v>
      </c>
      <c r="L17" s="37">
        <v>72</v>
      </c>
      <c r="M17" s="37"/>
    </row>
    <row r="18" spans="1:14" ht="20.149999999999999" customHeight="1">
      <c r="A18" s="431" t="s">
        <v>43</v>
      </c>
      <c r="B18" s="431"/>
      <c r="C18" s="431"/>
      <c r="D18" s="307">
        <v>456</v>
      </c>
      <c r="E18" s="307">
        <v>1174</v>
      </c>
      <c r="F18" s="307"/>
      <c r="G18" s="307">
        <v>119</v>
      </c>
      <c r="H18" s="307">
        <v>1749</v>
      </c>
      <c r="I18" s="307">
        <v>-1639</v>
      </c>
      <c r="J18" s="307">
        <v>-30</v>
      </c>
      <c r="K18" s="307">
        <v>-1669</v>
      </c>
      <c r="L18" s="307">
        <v>80</v>
      </c>
      <c r="M18" s="307"/>
    </row>
    <row r="19" spans="1:14" ht="20.149999999999999" customHeight="1">
      <c r="A19" s="432" t="s">
        <v>44</v>
      </c>
      <c r="B19" s="432"/>
      <c r="C19" s="432"/>
      <c r="D19" s="37">
        <v>452</v>
      </c>
      <c r="E19" s="37">
        <v>1102</v>
      </c>
      <c r="F19" s="37"/>
      <c r="G19" s="37">
        <v>115</v>
      </c>
      <c r="H19" s="37">
        <v>1669</v>
      </c>
      <c r="I19" s="37">
        <v>-1559</v>
      </c>
      <c r="J19" s="37">
        <v>-54</v>
      </c>
      <c r="K19" s="37">
        <v>-1613</v>
      </c>
      <c r="L19" s="37">
        <v>56</v>
      </c>
      <c r="M19" s="37"/>
    </row>
    <row r="20" spans="1:14" ht="20.149999999999999" customHeight="1">
      <c r="A20" s="431" t="s">
        <v>45</v>
      </c>
      <c r="B20" s="431"/>
      <c r="C20" s="431"/>
      <c r="D20" s="307">
        <v>427</v>
      </c>
      <c r="E20" s="307">
        <v>1031</v>
      </c>
      <c r="F20" s="307"/>
      <c r="G20" s="307">
        <v>107</v>
      </c>
      <c r="H20" s="307">
        <v>1565</v>
      </c>
      <c r="I20" s="307">
        <v>-1448</v>
      </c>
      <c r="J20" s="307">
        <v>58</v>
      </c>
      <c r="K20" s="307">
        <v>-1390</v>
      </c>
      <c r="L20" s="307">
        <v>175</v>
      </c>
      <c r="M20" s="307"/>
    </row>
    <row r="21" spans="1:14" ht="20.149999999999999" customHeight="1">
      <c r="A21" s="432" t="s">
        <v>46</v>
      </c>
      <c r="B21" s="432"/>
      <c r="C21" s="432"/>
      <c r="D21" s="37">
        <v>418</v>
      </c>
      <c r="E21" s="37">
        <v>1008</v>
      </c>
      <c r="F21" s="37"/>
      <c r="G21" s="37">
        <v>111</v>
      </c>
      <c r="H21" s="37">
        <v>1537</v>
      </c>
      <c r="I21" s="37">
        <v>-1500</v>
      </c>
      <c r="J21" s="37">
        <v>-103</v>
      </c>
      <c r="K21" s="37">
        <v>-1603</v>
      </c>
      <c r="L21" s="37">
        <v>-66</v>
      </c>
      <c r="M21" s="37"/>
    </row>
    <row r="22" spans="1:14" ht="20.149999999999999" customHeight="1">
      <c r="A22" s="431" t="s">
        <v>47</v>
      </c>
      <c r="B22" s="431"/>
      <c r="C22" s="431"/>
      <c r="D22" s="307">
        <v>419</v>
      </c>
      <c r="E22" s="307">
        <v>1010</v>
      </c>
      <c r="F22" s="307"/>
      <c r="G22" s="307">
        <v>122</v>
      </c>
      <c r="H22" s="307">
        <v>1551</v>
      </c>
      <c r="I22" s="307">
        <v>-1491</v>
      </c>
      <c r="J22" s="307">
        <v>-123</v>
      </c>
      <c r="K22" s="307">
        <v>-1614</v>
      </c>
      <c r="L22" s="307">
        <v>-63</v>
      </c>
      <c r="M22" s="307"/>
    </row>
    <row r="23" spans="1:14" ht="20.149999999999999" customHeight="1">
      <c r="A23" s="432" t="s">
        <v>48</v>
      </c>
      <c r="B23" s="432"/>
      <c r="C23" s="432"/>
      <c r="D23" s="37">
        <v>400</v>
      </c>
      <c r="E23" s="37">
        <v>984</v>
      </c>
      <c r="F23" s="37"/>
      <c r="G23" s="37">
        <v>115</v>
      </c>
      <c r="H23" s="37">
        <v>1499</v>
      </c>
      <c r="I23" s="37">
        <v>-1448</v>
      </c>
      <c r="J23" s="37">
        <v>-142</v>
      </c>
      <c r="K23" s="37">
        <v>-1590</v>
      </c>
      <c r="L23" s="37">
        <v>-91</v>
      </c>
      <c r="M23" s="37"/>
    </row>
    <row r="24" spans="1:14" ht="20.149999999999999" customHeight="1">
      <c r="A24" s="431" t="s">
        <v>49</v>
      </c>
      <c r="B24" s="431"/>
      <c r="C24" s="431"/>
      <c r="D24" s="307">
        <v>397</v>
      </c>
      <c r="E24" s="307">
        <v>963</v>
      </c>
      <c r="F24" s="307"/>
      <c r="G24" s="307">
        <v>111</v>
      </c>
      <c r="H24" s="307">
        <v>1471</v>
      </c>
      <c r="I24" s="307">
        <v>-1422</v>
      </c>
      <c r="J24" s="307">
        <v>-141</v>
      </c>
      <c r="K24" s="307">
        <v>-1563</v>
      </c>
      <c r="L24" s="307">
        <v>-92</v>
      </c>
      <c r="M24" s="307"/>
    </row>
    <row r="25" spans="1:14" ht="20.149999999999999" customHeight="1">
      <c r="A25" s="434" t="s">
        <v>51</v>
      </c>
      <c r="B25" s="434"/>
      <c r="C25" s="434"/>
      <c r="D25" s="66">
        <v>383</v>
      </c>
      <c r="E25" s="382">
        <v>903</v>
      </c>
      <c r="F25" s="382"/>
      <c r="G25" s="88">
        <v>110</v>
      </c>
      <c r="H25" s="66">
        <v>1396</v>
      </c>
      <c r="I25" s="66">
        <v>-1344</v>
      </c>
      <c r="J25" s="66">
        <v>-114</v>
      </c>
      <c r="K25" s="66">
        <v>-1458</v>
      </c>
      <c r="L25" s="66">
        <v>-62</v>
      </c>
      <c r="M25" s="66"/>
    </row>
    <row r="26" spans="1:14" ht="20.149999999999999" customHeight="1">
      <c r="A26" s="45" t="s">
        <v>318</v>
      </c>
      <c r="B26" s="45"/>
      <c r="C26" s="81"/>
      <c r="D26" s="307"/>
      <c r="E26" s="307"/>
      <c r="F26" s="307"/>
      <c r="G26" s="307"/>
      <c r="H26" s="307"/>
      <c r="I26" s="307"/>
      <c r="J26" s="307"/>
      <c r="K26" s="307"/>
      <c r="L26" s="307"/>
      <c r="M26" s="307"/>
    </row>
    <row r="27" spans="1:14" ht="20.149999999999999" customHeight="1">
      <c r="A27" s="432" t="s">
        <v>52</v>
      </c>
      <c r="B27" s="432"/>
      <c r="C27" s="432"/>
      <c r="D27" s="37">
        <v>340</v>
      </c>
      <c r="E27" s="37">
        <v>1005</v>
      </c>
      <c r="F27" s="37"/>
      <c r="G27" s="37">
        <v>116</v>
      </c>
      <c r="H27" s="37">
        <v>1461</v>
      </c>
      <c r="I27" s="37">
        <v>-1312</v>
      </c>
      <c r="J27" s="37">
        <v>-156</v>
      </c>
      <c r="K27" s="37">
        <v>-1468</v>
      </c>
      <c r="L27" s="37">
        <v>-7</v>
      </c>
      <c r="M27" s="37"/>
    </row>
    <row r="28" spans="1:14" ht="20.149999999999999" customHeight="1" thickBot="1">
      <c r="A28" s="433" t="s">
        <v>53</v>
      </c>
      <c r="B28" s="433"/>
      <c r="C28" s="433"/>
      <c r="D28" s="392">
        <v>430</v>
      </c>
      <c r="E28" s="392">
        <v>900</v>
      </c>
      <c r="F28" s="392"/>
      <c r="G28" s="392">
        <v>111</v>
      </c>
      <c r="H28" s="392">
        <v>1441</v>
      </c>
      <c r="I28" s="392">
        <v>-1119</v>
      </c>
      <c r="J28" s="392">
        <v>-75</v>
      </c>
      <c r="K28" s="392">
        <v>-1194</v>
      </c>
      <c r="L28" s="392">
        <v>247</v>
      </c>
      <c r="M28" s="392"/>
    </row>
    <row r="29" spans="1:14" ht="34" customHeight="1">
      <c r="A29" s="26" t="s">
        <v>339</v>
      </c>
      <c r="B29" s="26"/>
      <c r="C29" s="422" t="s">
        <v>345</v>
      </c>
      <c r="D29" s="422"/>
      <c r="E29" s="422"/>
      <c r="F29" s="422"/>
      <c r="G29" s="422"/>
      <c r="H29" s="422"/>
      <c r="I29" s="422"/>
      <c r="J29" s="422"/>
      <c r="K29" s="422"/>
      <c r="L29" s="422"/>
      <c r="M29" s="422"/>
      <c r="N29" s="293"/>
    </row>
    <row r="30" spans="1:14" ht="20.5" customHeight="1">
      <c r="A30" s="109" t="s">
        <v>33</v>
      </c>
      <c r="B30" s="422" t="s">
        <v>382</v>
      </c>
      <c r="C30" s="422"/>
      <c r="D30" s="422"/>
      <c r="E30" s="422"/>
      <c r="F30" s="422"/>
      <c r="G30" s="422"/>
      <c r="H30" s="422"/>
      <c r="I30" s="422"/>
      <c r="J30" s="422"/>
      <c r="K30" s="422"/>
      <c r="L30" s="422"/>
      <c r="M30" s="422"/>
      <c r="N30" s="293"/>
    </row>
    <row r="31" spans="1:14" ht="38.5" customHeight="1">
      <c r="A31" s="109" t="s">
        <v>197</v>
      </c>
      <c r="B31" s="422" t="s">
        <v>437</v>
      </c>
      <c r="C31" s="422"/>
      <c r="D31" s="422"/>
      <c r="E31" s="422"/>
      <c r="F31" s="422"/>
      <c r="G31" s="422"/>
      <c r="H31" s="422"/>
      <c r="I31" s="422"/>
      <c r="J31" s="422"/>
      <c r="K31" s="422"/>
      <c r="L31" s="422"/>
      <c r="M31" s="422"/>
      <c r="N31" s="293"/>
    </row>
    <row r="32" spans="1:14" ht="58" customHeight="1">
      <c r="A32" s="109" t="s">
        <v>188</v>
      </c>
      <c r="B32" s="422" t="s">
        <v>359</v>
      </c>
      <c r="C32" s="422"/>
      <c r="D32" s="422"/>
      <c r="E32" s="422"/>
      <c r="F32" s="422"/>
      <c r="G32" s="422"/>
      <c r="H32" s="422"/>
      <c r="I32" s="422"/>
      <c r="J32" s="422"/>
      <c r="K32" s="422"/>
      <c r="L32" s="422"/>
      <c r="M32" s="422"/>
    </row>
    <row r="33" spans="3:13" ht="15" customHeight="1">
      <c r="C33" s="493"/>
      <c r="D33" s="493"/>
      <c r="E33" s="493"/>
      <c r="F33" s="493"/>
      <c r="G33" s="493"/>
      <c r="H33" s="493"/>
      <c r="I33" s="493"/>
      <c r="J33" s="493"/>
      <c r="K33" s="493"/>
      <c r="L33" s="493"/>
      <c r="M33" s="294"/>
    </row>
  </sheetData>
  <mergeCells count="28">
    <mergeCell ref="A1:M1"/>
    <mergeCell ref="A6:M6"/>
    <mergeCell ref="C33:L33"/>
    <mergeCell ref="A14:C14"/>
    <mergeCell ref="A15:C15"/>
    <mergeCell ref="A16:C16"/>
    <mergeCell ref="A17:C17"/>
    <mergeCell ref="A18:C18"/>
    <mergeCell ref="A19:C19"/>
    <mergeCell ref="A20:C20"/>
    <mergeCell ref="A21:C21"/>
    <mergeCell ref="A22:C22"/>
    <mergeCell ref="A23:C23"/>
    <mergeCell ref="A28:C28"/>
    <mergeCell ref="C29:M29"/>
    <mergeCell ref="B30:M30"/>
    <mergeCell ref="A2:M2"/>
    <mergeCell ref="B32:M32"/>
    <mergeCell ref="A7:M7"/>
    <mergeCell ref="A24:C24"/>
    <mergeCell ref="A25:C25"/>
    <mergeCell ref="A27:C27"/>
    <mergeCell ref="A9:C9"/>
    <mergeCell ref="A13:C13"/>
    <mergeCell ref="A10:C10"/>
    <mergeCell ref="A11:C11"/>
    <mergeCell ref="A12:C12"/>
    <mergeCell ref="B31:M31"/>
  </mergeCells>
  <hyperlinks>
    <hyperlink ref="A1" location="TdM!A1" display="Retour à la table des matières" xr:uid="{1AC3E8CE-7346-496E-82DF-E93343BEF647}"/>
    <hyperlink ref="A1:L1" location="TM!A1" display="Retour à la table des matières" xr:uid="{0504F371-E555-4B5D-A035-6E15D48EE4F0}"/>
  </hyperlinks>
  <pageMargins left="0.43307086614173229" right="0.23622047244094491" top="0.74803149606299213" bottom="0.74803149606299213" header="0.31496062992125984" footer="0.31496062992125984"/>
  <pageSetup paperSize="5" scale="77" orientation="landscape" r:id="rId1"/>
  <ignoredErrors>
    <ignoredError sqref="M8 A30 A31:A32 F10"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2">
    <tabColor rgb="FF92D050"/>
    <pageSetUpPr fitToPage="1"/>
  </sheetPr>
  <dimension ref="A1:O39"/>
  <sheetViews>
    <sheetView showGridLines="0" zoomScaleNormal="100" workbookViewId="0">
      <selection sqref="A1:N1"/>
    </sheetView>
  </sheetViews>
  <sheetFormatPr baseColWidth="10" defaultColWidth="11.453125" defaultRowHeight="15" customHeight="1"/>
  <cols>
    <col min="1" max="1" width="4.54296875" style="39" customWidth="1"/>
    <col min="2" max="2" width="11.453125" style="39" customWidth="1"/>
    <col min="3" max="3" width="18" style="39" customWidth="1"/>
    <col min="4" max="4" width="17.453125" style="39" customWidth="1"/>
    <col min="5" max="5" width="1.453125" style="39" customWidth="1"/>
    <col min="6" max="6" width="14.54296875" style="39" customWidth="1"/>
    <col min="7" max="7" width="3.453125" style="39" customWidth="1"/>
    <col min="8" max="8" width="18.81640625" style="39" customWidth="1"/>
    <col min="9" max="9" width="3.453125" style="39" customWidth="1"/>
    <col min="10" max="10" width="13.26953125" style="39" customWidth="1"/>
    <col min="11" max="11" width="12.54296875" style="39" customWidth="1"/>
    <col min="12" max="12" width="17.1796875" style="39" customWidth="1"/>
    <col min="13" max="13" width="3.453125" style="39" customWidth="1"/>
    <col min="14" max="14" width="13.453125" style="39" customWidth="1"/>
    <col min="15" max="16384" width="11.453125" style="39"/>
  </cols>
  <sheetData>
    <row r="1" spans="1:15" s="173" customFormat="1" ht="14.15" customHeight="1">
      <c r="A1" s="425" t="s">
        <v>23</v>
      </c>
      <c r="B1" s="425"/>
      <c r="C1" s="425"/>
      <c r="D1" s="425"/>
      <c r="E1" s="425"/>
      <c r="F1" s="425"/>
      <c r="G1" s="425"/>
      <c r="H1" s="425"/>
      <c r="I1" s="425"/>
      <c r="J1" s="425"/>
      <c r="K1" s="425"/>
      <c r="L1" s="425"/>
      <c r="M1" s="425"/>
      <c r="N1" s="425"/>
    </row>
    <row r="2" spans="1:15" ht="25" customHeight="1">
      <c r="A2" s="436" t="s">
        <v>409</v>
      </c>
      <c r="B2" s="436"/>
      <c r="C2" s="436"/>
      <c r="D2" s="436"/>
      <c r="E2" s="436"/>
      <c r="F2" s="436"/>
      <c r="G2" s="436"/>
      <c r="H2" s="436"/>
      <c r="I2" s="436"/>
      <c r="J2" s="436"/>
      <c r="K2" s="436"/>
      <c r="L2" s="436"/>
      <c r="M2" s="436"/>
      <c r="N2" s="436"/>
    </row>
    <row r="3" spans="1:15" ht="12.65" customHeight="1">
      <c r="A3" s="446"/>
      <c r="B3" s="446"/>
      <c r="C3" s="446"/>
      <c r="D3" s="446"/>
      <c r="E3" s="446"/>
      <c r="F3" s="446"/>
      <c r="G3" s="446"/>
      <c r="H3" s="446"/>
      <c r="I3" s="446"/>
      <c r="J3" s="446"/>
      <c r="K3" s="446"/>
      <c r="L3" s="446"/>
      <c r="M3" s="446"/>
      <c r="N3" s="446"/>
    </row>
    <row r="4" spans="1:15" s="176" customFormat="1" ht="18" customHeight="1">
      <c r="A4" s="155" t="s">
        <v>141</v>
      </c>
      <c r="B4" s="83"/>
      <c r="C4" s="83"/>
      <c r="D4" s="83"/>
      <c r="E4" s="83"/>
      <c r="F4" s="83"/>
      <c r="G4" s="83"/>
      <c r="H4" s="83"/>
      <c r="I4" s="83"/>
      <c r="J4" s="83"/>
      <c r="K4" s="83"/>
      <c r="L4" s="83"/>
      <c r="M4" s="83"/>
      <c r="N4" s="83"/>
    </row>
    <row r="5" spans="1:15" ht="12.75" customHeight="1">
      <c r="A5" s="446"/>
      <c r="B5" s="446"/>
      <c r="C5" s="446"/>
      <c r="D5" s="446"/>
      <c r="E5" s="446"/>
      <c r="F5" s="446"/>
      <c r="G5" s="446"/>
      <c r="H5" s="446"/>
      <c r="I5" s="446"/>
      <c r="J5" s="446"/>
      <c r="K5" s="446"/>
      <c r="L5" s="446"/>
      <c r="M5" s="446"/>
      <c r="N5" s="446"/>
    </row>
    <row r="6" spans="1:15" ht="24" customHeight="1">
      <c r="A6" s="436" t="s">
        <v>14</v>
      </c>
      <c r="B6" s="436"/>
      <c r="C6" s="436"/>
      <c r="D6" s="436"/>
      <c r="E6" s="436"/>
      <c r="F6" s="436"/>
      <c r="G6" s="436"/>
      <c r="H6" s="436"/>
      <c r="I6" s="436"/>
      <c r="J6" s="436"/>
      <c r="K6" s="436"/>
      <c r="L6" s="436"/>
      <c r="M6" s="436"/>
      <c r="N6" s="436"/>
    </row>
    <row r="7" spans="1:15" ht="20.149999999999999" customHeight="1">
      <c r="A7" s="431" t="s">
        <v>30</v>
      </c>
      <c r="B7" s="431"/>
      <c r="C7" s="431"/>
      <c r="D7" s="431"/>
      <c r="E7" s="431"/>
      <c r="F7" s="431"/>
      <c r="G7" s="431"/>
      <c r="H7" s="431"/>
      <c r="I7" s="431"/>
      <c r="J7" s="431"/>
      <c r="K7" s="431"/>
      <c r="L7" s="431"/>
      <c r="M7" s="431"/>
      <c r="N7" s="431"/>
    </row>
    <row r="8" spans="1:15" ht="42" customHeight="1">
      <c r="A8" s="452"/>
      <c r="B8" s="452"/>
      <c r="C8" s="437" t="s">
        <v>263</v>
      </c>
      <c r="D8" s="437"/>
      <c r="E8" s="120"/>
      <c r="F8" s="453" t="s">
        <v>264</v>
      </c>
      <c r="G8" s="453"/>
      <c r="H8" s="453"/>
      <c r="I8" s="453"/>
      <c r="J8" s="453"/>
      <c r="K8" s="453"/>
      <c r="L8" s="453"/>
      <c r="M8" s="453"/>
      <c r="N8" s="453"/>
    </row>
    <row r="9" spans="1:15" s="75" customFormat="1" ht="60" customHeight="1">
      <c r="A9" s="497"/>
      <c r="B9" s="497"/>
      <c r="C9" s="117" t="s">
        <v>114</v>
      </c>
      <c r="D9" s="117" t="s">
        <v>100</v>
      </c>
      <c r="E9" s="49"/>
      <c r="F9" s="49" t="s">
        <v>3</v>
      </c>
      <c r="G9" s="68" t="s">
        <v>188</v>
      </c>
      <c r="H9" s="117" t="s">
        <v>115</v>
      </c>
      <c r="I9" s="117"/>
      <c r="J9" s="117" t="s">
        <v>6</v>
      </c>
      <c r="K9" s="117" t="s">
        <v>94</v>
      </c>
      <c r="L9" s="49" t="s">
        <v>100</v>
      </c>
      <c r="M9" s="49"/>
      <c r="N9" s="117" t="s">
        <v>36</v>
      </c>
    </row>
    <row r="10" spans="1:15" s="75" customFormat="1" ht="20.149999999999999" customHeight="1">
      <c r="A10" s="444" t="s">
        <v>381</v>
      </c>
      <c r="B10" s="444"/>
      <c r="C10" s="44">
        <v>12444</v>
      </c>
      <c r="D10" s="44">
        <v>-12444</v>
      </c>
      <c r="E10" s="38"/>
      <c r="F10" s="44">
        <v>-13815</v>
      </c>
      <c r="G10" s="44"/>
      <c r="H10" s="44">
        <v>-105325</v>
      </c>
      <c r="I10" s="224"/>
      <c r="J10" s="44">
        <v>-845</v>
      </c>
      <c r="K10" s="44">
        <v>-119985</v>
      </c>
      <c r="L10" s="44">
        <v>121375</v>
      </c>
      <c r="M10" s="224"/>
      <c r="N10" s="44">
        <v>2747</v>
      </c>
    </row>
    <row r="11" spans="1:15" s="75" customFormat="1" ht="20.149999999999999" customHeight="1">
      <c r="A11" s="446" t="s">
        <v>335</v>
      </c>
      <c r="B11" s="446"/>
      <c r="C11" s="312">
        <v>12462</v>
      </c>
      <c r="D11" s="312">
        <v>-12462</v>
      </c>
      <c r="E11" s="41"/>
      <c r="F11" s="312">
        <v>-13467</v>
      </c>
      <c r="G11" s="312"/>
      <c r="H11" s="312">
        <v>-105976</v>
      </c>
      <c r="I11" s="385" t="s">
        <v>193</v>
      </c>
      <c r="J11" s="312">
        <v>-1018</v>
      </c>
      <c r="K11" s="312">
        <v>-120461</v>
      </c>
      <c r="L11" s="312">
        <v>122330</v>
      </c>
      <c r="M11" s="385" t="s">
        <v>193</v>
      </c>
      <c r="N11" s="312">
        <v>2669</v>
      </c>
    </row>
    <row r="12" spans="1:15" s="75" customFormat="1" ht="20.149999999999999" customHeight="1">
      <c r="A12" s="444" t="s">
        <v>284</v>
      </c>
      <c r="B12" s="444"/>
      <c r="C12" s="44">
        <v>12437</v>
      </c>
      <c r="D12" s="44">
        <v>-12437</v>
      </c>
      <c r="E12" s="38"/>
      <c r="F12" s="44">
        <v>-13202</v>
      </c>
      <c r="G12" s="44"/>
      <c r="H12" s="44">
        <v>-103610</v>
      </c>
      <c r="I12" s="224"/>
      <c r="J12" s="44">
        <v>-1132</v>
      </c>
      <c r="K12" s="44">
        <v>-117944</v>
      </c>
      <c r="L12" s="44">
        <v>119974</v>
      </c>
      <c r="M12" s="224"/>
      <c r="N12" s="44">
        <v>2578</v>
      </c>
    </row>
    <row r="13" spans="1:15" s="75" customFormat="1" ht="20.149999999999999" customHeight="1">
      <c r="A13" s="446" t="s">
        <v>237</v>
      </c>
      <c r="B13" s="446"/>
      <c r="C13" s="312">
        <v>11766</v>
      </c>
      <c r="D13" s="312">
        <v>-11766</v>
      </c>
      <c r="E13" s="41"/>
      <c r="F13" s="312">
        <v>-13640</v>
      </c>
      <c r="G13" s="312"/>
      <c r="H13" s="312">
        <v>-98624</v>
      </c>
      <c r="I13" s="385"/>
      <c r="J13" s="312">
        <v>-1198</v>
      </c>
      <c r="K13" s="312">
        <v>-113462</v>
      </c>
      <c r="L13" s="312">
        <v>116591</v>
      </c>
      <c r="M13" s="385"/>
      <c r="N13" s="312">
        <v>2829</v>
      </c>
    </row>
    <row r="14" spans="1:15" s="75" customFormat="1" ht="20.149999999999999" customHeight="1">
      <c r="A14" s="444" t="s">
        <v>216</v>
      </c>
      <c r="B14" s="444"/>
      <c r="C14" s="44">
        <v>11736</v>
      </c>
      <c r="D14" s="44">
        <v>-11736</v>
      </c>
      <c r="E14" s="38"/>
      <c r="F14" s="44">
        <v>-13183</v>
      </c>
      <c r="G14" s="44"/>
      <c r="H14" s="44">
        <v>-90846</v>
      </c>
      <c r="I14" s="224"/>
      <c r="J14" s="44">
        <v>-1013</v>
      </c>
      <c r="K14" s="44">
        <v>-105042</v>
      </c>
      <c r="L14" s="44">
        <v>107404</v>
      </c>
      <c r="M14" s="224"/>
      <c r="N14" s="44">
        <v>2997</v>
      </c>
    </row>
    <row r="15" spans="1:15" ht="20.149999999999999" customHeight="1">
      <c r="A15" s="446" t="s">
        <v>179</v>
      </c>
      <c r="B15" s="446"/>
      <c r="C15" s="312">
        <v>13461</v>
      </c>
      <c r="D15" s="312">
        <v>-13461</v>
      </c>
      <c r="E15" s="41"/>
      <c r="F15" s="312">
        <v>-9862</v>
      </c>
      <c r="G15" s="312"/>
      <c r="H15" s="312">
        <v>-90158</v>
      </c>
      <c r="I15" s="385" t="s">
        <v>193</v>
      </c>
      <c r="J15" s="312">
        <v>-853</v>
      </c>
      <c r="K15" s="312">
        <v>-100873</v>
      </c>
      <c r="L15" s="312">
        <v>102291</v>
      </c>
      <c r="M15" s="385" t="s">
        <v>193</v>
      </c>
      <c r="N15" s="312">
        <v>2465</v>
      </c>
      <c r="O15" s="41"/>
    </row>
    <row r="16" spans="1:15" ht="20.149999999999999" customHeight="1">
      <c r="A16" s="444" t="s">
        <v>165</v>
      </c>
      <c r="B16" s="444"/>
      <c r="C16" s="38">
        <v>11623</v>
      </c>
      <c r="D16" s="38">
        <v>-11623</v>
      </c>
      <c r="E16" s="38"/>
      <c r="F16" s="38">
        <v>-8938</v>
      </c>
      <c r="G16" s="38"/>
      <c r="H16" s="38">
        <v>-90652</v>
      </c>
      <c r="I16" s="224" t="s">
        <v>194</v>
      </c>
      <c r="J16" s="38">
        <v>-1357</v>
      </c>
      <c r="K16" s="38">
        <v>-100947</v>
      </c>
      <c r="L16" s="38">
        <v>104611</v>
      </c>
      <c r="M16" s="224" t="s">
        <v>194</v>
      </c>
      <c r="N16" s="38">
        <v>1905</v>
      </c>
      <c r="O16" s="41"/>
    </row>
    <row r="17" spans="1:15" ht="20.149999999999999" customHeight="1">
      <c r="A17" s="446" t="s">
        <v>41</v>
      </c>
      <c r="B17" s="446"/>
      <c r="C17" s="312">
        <v>7389</v>
      </c>
      <c r="D17" s="312">
        <v>-7389</v>
      </c>
      <c r="E17" s="41"/>
      <c r="F17" s="312">
        <v>-8751</v>
      </c>
      <c r="G17" s="312"/>
      <c r="H17" s="312">
        <v>-78097</v>
      </c>
      <c r="I17" s="312"/>
      <c r="J17" s="312">
        <v>-736</v>
      </c>
      <c r="K17" s="312">
        <v>-87584</v>
      </c>
      <c r="L17" s="312">
        <v>88868</v>
      </c>
      <c r="M17" s="312"/>
      <c r="N17" s="312">
        <v>1997</v>
      </c>
      <c r="O17" s="41"/>
    </row>
    <row r="18" spans="1:15" ht="20.149999999999999" customHeight="1">
      <c r="A18" s="444" t="s">
        <v>42</v>
      </c>
      <c r="B18" s="444"/>
      <c r="C18" s="38">
        <v>7815</v>
      </c>
      <c r="D18" s="38">
        <v>-7815</v>
      </c>
      <c r="E18" s="38"/>
      <c r="F18" s="38">
        <v>-7448</v>
      </c>
      <c r="G18" s="38"/>
      <c r="H18" s="38">
        <v>-67602</v>
      </c>
      <c r="I18" s="38"/>
      <c r="J18" s="38">
        <v>-1163</v>
      </c>
      <c r="K18" s="38">
        <v>-76213</v>
      </c>
      <c r="L18" s="38">
        <v>76546</v>
      </c>
      <c r="M18" s="38"/>
      <c r="N18" s="38">
        <v>2108</v>
      </c>
      <c r="O18" s="41"/>
    </row>
    <row r="19" spans="1:15" ht="20.149999999999999" customHeight="1">
      <c r="A19" s="446" t="s">
        <v>43</v>
      </c>
      <c r="B19" s="446"/>
      <c r="C19" s="312">
        <v>6870</v>
      </c>
      <c r="D19" s="312">
        <v>-6870</v>
      </c>
      <c r="E19" s="41"/>
      <c r="F19" s="312">
        <v>-7074</v>
      </c>
      <c r="G19" s="312"/>
      <c r="H19" s="312">
        <v>-61660</v>
      </c>
      <c r="I19" s="312"/>
      <c r="J19" s="312">
        <v>-676</v>
      </c>
      <c r="K19" s="312">
        <v>-69410</v>
      </c>
      <c r="L19" s="312">
        <v>67577</v>
      </c>
      <c r="M19" s="312"/>
      <c r="N19" s="312">
        <v>1991</v>
      </c>
      <c r="O19" s="41"/>
    </row>
    <row r="20" spans="1:15" ht="20.149999999999999" customHeight="1">
      <c r="A20" s="444" t="s">
        <v>44</v>
      </c>
      <c r="B20" s="444"/>
      <c r="C20" s="44">
        <v>6486</v>
      </c>
      <c r="D20" s="44">
        <v>-6486</v>
      </c>
      <c r="E20" s="38"/>
      <c r="F20" s="44">
        <v>-6867</v>
      </c>
      <c r="G20" s="44"/>
      <c r="H20" s="44">
        <v>-58523</v>
      </c>
      <c r="I20" s="44"/>
      <c r="J20" s="44">
        <v>-675</v>
      </c>
      <c r="K20" s="44">
        <v>-66065</v>
      </c>
      <c r="L20" s="44">
        <v>64224</v>
      </c>
      <c r="M20" s="44"/>
      <c r="N20" s="44">
        <v>1808</v>
      </c>
      <c r="O20" s="41"/>
    </row>
    <row r="21" spans="1:15" ht="20.149999999999999" customHeight="1">
      <c r="A21" s="446" t="s">
        <v>45</v>
      </c>
      <c r="B21" s="446"/>
      <c r="C21" s="312">
        <v>6522</v>
      </c>
      <c r="D21" s="312">
        <v>-6522</v>
      </c>
      <c r="E21" s="41"/>
      <c r="F21" s="312">
        <v>-6332</v>
      </c>
      <c r="G21" s="312"/>
      <c r="H21" s="312">
        <v>-57364</v>
      </c>
      <c r="I21" s="312"/>
      <c r="J21" s="312">
        <v>-594</v>
      </c>
      <c r="K21" s="312">
        <v>-64290</v>
      </c>
      <c r="L21" s="312">
        <v>62794</v>
      </c>
      <c r="M21" s="312"/>
      <c r="N21" s="312">
        <v>1817</v>
      </c>
      <c r="O21" s="41"/>
    </row>
    <row r="22" spans="1:15" ht="20.149999999999999" customHeight="1">
      <c r="A22" s="444" t="s">
        <v>46</v>
      </c>
      <c r="B22" s="444"/>
      <c r="C22" s="44">
        <v>6848</v>
      </c>
      <c r="D22" s="44">
        <v>-6848</v>
      </c>
      <c r="E22" s="38"/>
      <c r="F22" s="44">
        <v>-6736</v>
      </c>
      <c r="G22" s="44"/>
      <c r="H22" s="44">
        <v>-55530</v>
      </c>
      <c r="I22" s="44"/>
      <c r="J22" s="44">
        <v>-597</v>
      </c>
      <c r="K22" s="44">
        <v>-62863</v>
      </c>
      <c r="L22" s="44">
        <v>60892</v>
      </c>
      <c r="M22" s="44"/>
      <c r="N22" s="44">
        <v>1820</v>
      </c>
      <c r="O22" s="41"/>
    </row>
    <row r="23" spans="1:15" ht="20.149999999999999" customHeight="1">
      <c r="A23" s="446" t="s">
        <v>47</v>
      </c>
      <c r="B23" s="446"/>
      <c r="C23" s="312">
        <v>6641</v>
      </c>
      <c r="D23" s="312">
        <v>-6641</v>
      </c>
      <c r="E23" s="41"/>
      <c r="F23" s="312">
        <v>-6789</v>
      </c>
      <c r="G23" s="312"/>
      <c r="H23" s="312">
        <v>-54945</v>
      </c>
      <c r="I23" s="312"/>
      <c r="J23" s="312">
        <v>-572</v>
      </c>
      <c r="K23" s="312">
        <v>-62306</v>
      </c>
      <c r="L23" s="312">
        <v>60402</v>
      </c>
      <c r="M23" s="312"/>
      <c r="N23" s="312">
        <v>1841</v>
      </c>
      <c r="O23" s="41"/>
    </row>
    <row r="24" spans="1:15" ht="20.149999999999999" customHeight="1">
      <c r="A24" s="444" t="s">
        <v>48</v>
      </c>
      <c r="B24" s="444"/>
      <c r="C24" s="44">
        <v>6317</v>
      </c>
      <c r="D24" s="38">
        <v>-6317</v>
      </c>
      <c r="E24" s="38"/>
      <c r="F24" s="38">
        <v>-6717</v>
      </c>
      <c r="G24" s="38"/>
      <c r="H24" s="38">
        <v>-53393</v>
      </c>
      <c r="I24" s="38"/>
      <c r="J24" s="38">
        <v>-604</v>
      </c>
      <c r="K24" s="44">
        <v>-60714</v>
      </c>
      <c r="L24" s="38">
        <v>58729</v>
      </c>
      <c r="M24" s="38"/>
      <c r="N24" s="38">
        <v>1827</v>
      </c>
      <c r="O24" s="41"/>
    </row>
    <row r="25" spans="1:15" ht="20.149999999999999" customHeight="1">
      <c r="A25" s="446" t="s">
        <v>49</v>
      </c>
      <c r="B25" s="446"/>
      <c r="C25" s="312">
        <v>6014</v>
      </c>
      <c r="D25" s="41">
        <v>-6014</v>
      </c>
      <c r="E25" s="41"/>
      <c r="F25" s="41">
        <v>-6451</v>
      </c>
      <c r="G25" s="41"/>
      <c r="H25" s="41">
        <v>-51851</v>
      </c>
      <c r="I25" s="41"/>
      <c r="J25" s="41">
        <v>-616</v>
      </c>
      <c r="K25" s="312">
        <v>-58918</v>
      </c>
      <c r="L25" s="41">
        <v>57051</v>
      </c>
      <c r="M25" s="41"/>
      <c r="N25" s="41">
        <v>1812</v>
      </c>
      <c r="O25" s="41"/>
    </row>
    <row r="26" spans="1:15" ht="20.149999999999999" customHeight="1">
      <c r="A26" s="434" t="s">
        <v>51</v>
      </c>
      <c r="B26" s="434"/>
      <c r="C26" s="66">
        <v>5767</v>
      </c>
      <c r="D26" s="382">
        <v>-5767</v>
      </c>
      <c r="E26" s="88"/>
      <c r="F26" s="66">
        <v>-6689</v>
      </c>
      <c r="G26" s="66"/>
      <c r="H26" s="66">
        <v>-50174</v>
      </c>
      <c r="I26" s="66"/>
      <c r="J26" s="66">
        <v>-757</v>
      </c>
      <c r="K26" s="66">
        <v>-57620</v>
      </c>
      <c r="L26" s="66">
        <v>56116</v>
      </c>
      <c r="M26" s="66"/>
      <c r="N26" s="66">
        <v>1723</v>
      </c>
      <c r="O26" s="41"/>
    </row>
    <row r="27" spans="1:15" ht="20.149999999999999" customHeight="1">
      <c r="A27" s="45" t="s">
        <v>338</v>
      </c>
      <c r="C27" s="41"/>
      <c r="D27" s="41"/>
      <c r="E27" s="41"/>
      <c r="F27" s="41"/>
      <c r="G27" s="41"/>
      <c r="H27" s="41"/>
      <c r="I27" s="41"/>
      <c r="J27" s="41"/>
      <c r="K27" s="312"/>
      <c r="L27" s="41"/>
      <c r="M27" s="41"/>
      <c r="N27" s="41"/>
      <c r="O27" s="41"/>
    </row>
    <row r="28" spans="1:15" ht="20.149999999999999" customHeight="1">
      <c r="A28" s="444" t="s">
        <v>52</v>
      </c>
      <c r="B28" s="444"/>
      <c r="C28" s="38">
        <v>6096</v>
      </c>
      <c r="D28" s="38">
        <v>-6096</v>
      </c>
      <c r="E28" s="38"/>
      <c r="F28" s="38">
        <v>-5951</v>
      </c>
      <c r="G28" s="38"/>
      <c r="H28" s="38">
        <v>-44804</v>
      </c>
      <c r="I28" s="38"/>
      <c r="J28" s="38">
        <v>-711</v>
      </c>
      <c r="K28" s="44">
        <v>-51466</v>
      </c>
      <c r="L28" s="38">
        <v>49895</v>
      </c>
      <c r="M28" s="38"/>
      <c r="N28" s="38">
        <v>1607</v>
      </c>
      <c r="O28" s="41"/>
    </row>
    <row r="29" spans="1:15" ht="20.149999999999999" customHeight="1" collapsed="1">
      <c r="A29" s="495" t="s">
        <v>53</v>
      </c>
      <c r="B29" s="495"/>
      <c r="C29" s="386">
        <v>5878</v>
      </c>
      <c r="D29" s="386">
        <v>-5878</v>
      </c>
      <c r="E29" s="386">
        <v>0</v>
      </c>
      <c r="F29" s="386">
        <v>-5441</v>
      </c>
      <c r="G29" s="386"/>
      <c r="H29" s="41">
        <v>-43489</v>
      </c>
      <c r="I29" s="387"/>
      <c r="J29" s="386">
        <v>-602</v>
      </c>
      <c r="K29" s="388">
        <v>-49532</v>
      </c>
      <c r="L29" s="386">
        <v>48280</v>
      </c>
      <c r="M29" s="386"/>
      <c r="N29" s="386">
        <v>1237</v>
      </c>
      <c r="O29" s="41"/>
    </row>
    <row r="30" spans="1:15" ht="20.149999999999999" customHeight="1">
      <c r="A30" s="191" t="s">
        <v>116</v>
      </c>
      <c r="B30" s="191"/>
      <c r="C30" s="191"/>
      <c r="D30" s="191"/>
      <c r="E30" s="191"/>
      <c r="F30" s="191"/>
      <c r="G30" s="191"/>
      <c r="H30" s="379"/>
      <c r="I30" s="191"/>
      <c r="J30" s="191"/>
      <c r="K30" s="191"/>
      <c r="L30" s="194"/>
      <c r="M30" s="194"/>
      <c r="N30" s="64"/>
      <c r="O30" s="41"/>
    </row>
    <row r="31" spans="1:15" ht="20.149999999999999" customHeight="1">
      <c r="A31" s="446" t="s">
        <v>54</v>
      </c>
      <c r="B31" s="446"/>
      <c r="C31" s="41">
        <v>5484</v>
      </c>
      <c r="D31" s="41">
        <v>-5484</v>
      </c>
      <c r="F31" s="389"/>
      <c r="G31" s="389"/>
      <c r="H31" s="389"/>
      <c r="I31" s="389"/>
      <c r="J31" s="389"/>
      <c r="K31" s="389"/>
      <c r="L31" s="389"/>
      <c r="M31" s="389"/>
      <c r="N31" s="389"/>
      <c r="O31" s="41"/>
    </row>
    <row r="32" spans="1:15" ht="20.149999999999999" customHeight="1">
      <c r="A32" s="444" t="s">
        <v>56</v>
      </c>
      <c r="B32" s="444"/>
      <c r="C32" s="38">
        <v>5050</v>
      </c>
      <c r="D32" s="38">
        <v>-5050</v>
      </c>
      <c r="E32" s="64"/>
      <c r="F32" s="119"/>
      <c r="G32" s="119"/>
      <c r="H32" s="119"/>
      <c r="I32" s="119"/>
      <c r="J32" s="119"/>
      <c r="K32" s="119"/>
      <c r="L32" s="119"/>
      <c r="M32" s="119"/>
      <c r="N32" s="119"/>
      <c r="O32" s="41"/>
    </row>
    <row r="33" spans="1:15" ht="20.149999999999999" customHeight="1" thickBot="1">
      <c r="A33" s="458" t="s">
        <v>57</v>
      </c>
      <c r="B33" s="458"/>
      <c r="C33" s="390">
        <v>4796</v>
      </c>
      <c r="D33" s="390">
        <v>-4796</v>
      </c>
      <c r="E33" s="381"/>
      <c r="F33" s="391"/>
      <c r="G33" s="391"/>
      <c r="H33" s="391"/>
      <c r="I33" s="391"/>
      <c r="J33" s="391"/>
      <c r="K33" s="391"/>
      <c r="L33" s="391"/>
      <c r="M33" s="391"/>
      <c r="N33" s="391"/>
      <c r="O33" s="41"/>
    </row>
    <row r="34" spans="1:15" ht="20.149999999999999" customHeight="1">
      <c r="A34" s="47" t="s">
        <v>33</v>
      </c>
      <c r="B34" s="496" t="s">
        <v>203</v>
      </c>
      <c r="C34" s="496"/>
      <c r="D34" s="496"/>
      <c r="E34" s="496"/>
      <c r="F34" s="496"/>
      <c r="G34" s="496"/>
      <c r="H34" s="496"/>
      <c r="I34" s="496"/>
      <c r="J34" s="496"/>
      <c r="K34" s="496"/>
      <c r="L34" s="496"/>
      <c r="M34" s="496"/>
      <c r="N34" s="496"/>
    </row>
    <row r="35" spans="1:15" ht="38" customHeight="1">
      <c r="A35" s="47" t="s">
        <v>197</v>
      </c>
      <c r="B35" s="422" t="s">
        <v>305</v>
      </c>
      <c r="C35" s="422"/>
      <c r="D35" s="422"/>
      <c r="E35" s="422"/>
      <c r="F35" s="422"/>
      <c r="G35" s="422"/>
      <c r="H35" s="422"/>
      <c r="I35" s="422"/>
      <c r="J35" s="422"/>
      <c r="K35" s="422"/>
      <c r="L35" s="422"/>
      <c r="M35" s="422"/>
      <c r="N35" s="422"/>
    </row>
    <row r="36" spans="1:15" ht="39" customHeight="1">
      <c r="A36" s="47" t="s">
        <v>188</v>
      </c>
      <c r="B36" s="422" t="s">
        <v>445</v>
      </c>
      <c r="C36" s="422"/>
      <c r="D36" s="422"/>
      <c r="E36" s="422"/>
      <c r="F36" s="422"/>
      <c r="G36" s="422"/>
      <c r="H36" s="422"/>
      <c r="I36" s="422"/>
      <c r="J36" s="422"/>
      <c r="K36" s="422"/>
      <c r="L36" s="422"/>
      <c r="M36" s="422"/>
      <c r="N36" s="422"/>
    </row>
    <row r="37" spans="1:15" ht="57" customHeight="1">
      <c r="A37" s="47" t="s">
        <v>193</v>
      </c>
      <c r="B37" s="422" t="s">
        <v>436</v>
      </c>
      <c r="C37" s="422"/>
      <c r="D37" s="422"/>
      <c r="E37" s="422"/>
      <c r="F37" s="422"/>
      <c r="G37" s="422"/>
      <c r="H37" s="422"/>
      <c r="I37" s="422"/>
      <c r="J37" s="422"/>
      <c r="K37" s="422"/>
      <c r="L37" s="422"/>
      <c r="M37" s="422"/>
      <c r="N37" s="422"/>
    </row>
    <row r="38" spans="1:15" ht="57.5" customHeight="1">
      <c r="A38" s="47" t="s">
        <v>194</v>
      </c>
      <c r="B38" s="422" t="s">
        <v>298</v>
      </c>
      <c r="C38" s="422"/>
      <c r="D38" s="422"/>
      <c r="E38" s="422"/>
      <c r="F38" s="422"/>
      <c r="G38" s="422"/>
      <c r="H38" s="422"/>
      <c r="I38" s="422"/>
      <c r="J38" s="422"/>
      <c r="K38" s="422"/>
      <c r="L38" s="422"/>
      <c r="M38" s="422"/>
      <c r="N38" s="422"/>
    </row>
    <row r="39" spans="1:15" ht="58" customHeight="1">
      <c r="A39" s="47" t="s">
        <v>50</v>
      </c>
      <c r="B39" s="422" t="s">
        <v>456</v>
      </c>
      <c r="C39" s="422"/>
      <c r="D39" s="422"/>
      <c r="E39" s="422"/>
      <c r="F39" s="422"/>
      <c r="G39" s="422"/>
      <c r="H39" s="422"/>
      <c r="I39" s="422"/>
      <c r="J39" s="422"/>
      <c r="K39" s="422"/>
      <c r="L39" s="422"/>
      <c r="M39" s="422"/>
      <c r="N39" s="422"/>
    </row>
  </sheetData>
  <mergeCells count="38">
    <mergeCell ref="A10:B10"/>
    <mergeCell ref="A22:B22"/>
    <mergeCell ref="A23:B23"/>
    <mergeCell ref="A31:B31"/>
    <mergeCell ref="A26:B26"/>
    <mergeCell ref="A15:B15"/>
    <mergeCell ref="A17:B17"/>
    <mergeCell ref="A18:B18"/>
    <mergeCell ref="A19:B19"/>
    <mergeCell ref="A20:B20"/>
    <mergeCell ref="A21:B21"/>
    <mergeCell ref="A14:B14"/>
    <mergeCell ref="A13:B13"/>
    <mergeCell ref="A11:B11"/>
    <mergeCell ref="A12:B12"/>
    <mergeCell ref="A1:N1"/>
    <mergeCell ref="A3:N3"/>
    <mergeCell ref="A5:N5"/>
    <mergeCell ref="A2:N2"/>
    <mergeCell ref="B37:N37"/>
    <mergeCell ref="A32:B32"/>
    <mergeCell ref="A24:B24"/>
    <mergeCell ref="A25:B25"/>
    <mergeCell ref="A6:N6"/>
    <mergeCell ref="A7:N7"/>
    <mergeCell ref="A8:B8"/>
    <mergeCell ref="A9:B9"/>
    <mergeCell ref="A16:B16"/>
    <mergeCell ref="B35:N35"/>
    <mergeCell ref="C8:D8"/>
    <mergeCell ref="F8:N8"/>
    <mergeCell ref="B39:N39"/>
    <mergeCell ref="A33:B33"/>
    <mergeCell ref="B38:N38"/>
    <mergeCell ref="A28:B28"/>
    <mergeCell ref="A29:B29"/>
    <mergeCell ref="B34:N34"/>
    <mergeCell ref="B36:N36"/>
  </mergeCells>
  <phoneticPr fontId="14" type="noConversion"/>
  <hyperlinks>
    <hyperlink ref="A1" location="TdM!A1" display="Retour à la table des matières" xr:uid="{00000000-0004-0000-1400-000000000000}"/>
    <hyperlink ref="A1:N1" location="TM!A1" display="Retour à la table des matières" xr:uid="{E4F5A46F-6DE6-4F60-BBB3-E7F27ADAB38B}"/>
  </hyperlinks>
  <pageMargins left="0.43307086614173229" right="0.23622047244094491" top="0.74803149606299213" bottom="0.74803149606299213" header="0.31496062992125984" footer="0.31496062992125984"/>
  <pageSetup paperSize="5" scale="66" orientation="portrait" r:id="rId1"/>
  <ignoredErrors>
    <ignoredError sqref="G9 I13:M16 A34:A35 A36:A39 I11:M11" numberStoredAsText="1"/>
  </ignoredError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FEFE-0E07-4D5F-B188-031DA8D6CBD3}">
  <sheetPr codeName="Feuil41">
    <tabColor rgb="FFFFFF00"/>
    <pageSetUpPr fitToPage="1"/>
  </sheetPr>
  <dimension ref="D7:T187"/>
  <sheetViews>
    <sheetView zoomScaleNormal="100" workbookViewId="0">
      <selection activeCell="B174" sqref="B174"/>
    </sheetView>
  </sheetViews>
  <sheetFormatPr baseColWidth="10" defaultColWidth="11.453125" defaultRowHeight="12.5"/>
  <cols>
    <col min="1" max="4" width="11.453125" style="5"/>
    <col min="5" max="17" width="11.453125" style="231"/>
    <col min="18" max="18" width="4.54296875" style="5" customWidth="1"/>
    <col min="19" max="19" width="21.81640625" style="5" customWidth="1"/>
    <col min="20" max="16384" width="11.453125" style="5"/>
  </cols>
  <sheetData>
    <row r="7" spans="4:20">
      <c r="D7" s="498" t="s">
        <v>327</v>
      </c>
      <c r="E7" s="498"/>
      <c r="F7" s="498"/>
      <c r="G7" s="498"/>
      <c r="H7" s="498"/>
      <c r="I7" s="498"/>
      <c r="J7" s="498"/>
      <c r="K7" s="498"/>
      <c r="L7" s="498"/>
      <c r="M7" s="498"/>
      <c r="N7" s="498"/>
      <c r="O7" s="498"/>
      <c r="P7" s="498"/>
      <c r="Q7" s="498"/>
      <c r="R7" s="498"/>
      <c r="S7" s="498"/>
      <c r="T7" s="498"/>
    </row>
    <row r="8" spans="4:20">
      <c r="E8" s="229" t="s">
        <v>306</v>
      </c>
      <c r="F8" s="229" t="s">
        <v>307</v>
      </c>
      <c r="G8" s="229" t="s">
        <v>308</v>
      </c>
      <c r="H8" s="229" t="s">
        <v>309</v>
      </c>
      <c r="I8" s="229" t="s">
        <v>418</v>
      </c>
      <c r="J8" s="229" t="s">
        <v>419</v>
      </c>
      <c r="K8" s="229" t="s">
        <v>310</v>
      </c>
      <c r="L8" s="229" t="s">
        <v>311</v>
      </c>
      <c r="M8" s="229" t="s">
        <v>312</v>
      </c>
      <c r="N8" s="229" t="s">
        <v>313</v>
      </c>
      <c r="O8" s="229" t="s">
        <v>314</v>
      </c>
      <c r="P8" s="229" t="s">
        <v>315</v>
      </c>
      <c r="Q8" s="229" t="s">
        <v>316</v>
      </c>
      <c r="S8" s="230" t="s">
        <v>328</v>
      </c>
      <c r="T8" s="230" t="s">
        <v>225</v>
      </c>
    </row>
    <row r="9" spans="4:20">
      <c r="D9" s="5" t="str">
        <f>'9'!P8</f>
        <v>2027-2028</v>
      </c>
      <c r="E9" s="231">
        <f>'10'!H9</f>
        <v>134666</v>
      </c>
      <c r="F9" s="231">
        <f>'11'!I9</f>
        <v>25906</v>
      </c>
      <c r="G9" s="231">
        <f>'12'!M11</f>
        <v>2491</v>
      </c>
      <c r="H9" s="231">
        <f>'13'!E9</f>
        <v>1336</v>
      </c>
      <c r="I9" s="231">
        <f>'14'!I9</f>
        <v>49558</v>
      </c>
      <c r="J9" s="231">
        <f>'15'!I9</f>
        <v>35203</v>
      </c>
      <c r="K9" s="231">
        <f>'17'!H9</f>
        <v>22468</v>
      </c>
      <c r="L9" s="231">
        <f>'18'!H9</f>
        <v>4402</v>
      </c>
      <c r="M9" s="231">
        <f>'19'!H9</f>
        <v>2640</v>
      </c>
      <c r="N9" s="231">
        <f>'16'!H9</f>
        <v>1627</v>
      </c>
      <c r="O9" s="231">
        <f>'20'!C10</f>
        <v>12444</v>
      </c>
      <c r="P9" s="231">
        <f>'20'!K10</f>
        <v>-119985</v>
      </c>
      <c r="Q9" s="231">
        <f t="shared" ref="Q9:Q14" si="0">SUM(E9:P9)</f>
        <v>172756</v>
      </c>
      <c r="S9" s="5">
        <f>'9'!P24</f>
        <v>172756</v>
      </c>
      <c r="T9" s="232">
        <f t="shared" ref="T9:T11" si="1">Q9-S9</f>
        <v>0</v>
      </c>
    </row>
    <row r="10" spans="4:20">
      <c r="D10" s="5" t="str">
        <f>'9'!N8</f>
        <v>2026-2027</v>
      </c>
      <c r="E10" s="231">
        <f>'10'!H10</f>
        <v>130037</v>
      </c>
      <c r="F10" s="231">
        <f>'11'!I10</f>
        <v>25430</v>
      </c>
      <c r="G10" s="231">
        <f>'12'!M12</f>
        <v>2347</v>
      </c>
      <c r="H10" s="231">
        <f>'13'!E10</f>
        <v>1478</v>
      </c>
      <c r="I10" s="231">
        <f>'14'!I10</f>
        <v>48621</v>
      </c>
      <c r="J10" s="231">
        <f>'15'!I10</f>
        <v>34642</v>
      </c>
      <c r="K10" s="231">
        <f>'17'!H10</f>
        <v>21865</v>
      </c>
      <c r="L10" s="231">
        <f>'18'!H10</f>
        <v>4138</v>
      </c>
      <c r="M10" s="231">
        <f>'19'!H10</f>
        <v>2524</v>
      </c>
      <c r="N10" s="231">
        <f>'16'!H10</f>
        <v>1577</v>
      </c>
      <c r="O10" s="231">
        <f>'20'!C11</f>
        <v>12462</v>
      </c>
      <c r="P10" s="231">
        <f>'20'!K11</f>
        <v>-120461</v>
      </c>
      <c r="Q10" s="231">
        <f t="shared" si="0"/>
        <v>164660</v>
      </c>
      <c r="S10" s="5">
        <f>'9'!N24</f>
        <v>166492</v>
      </c>
      <c r="T10" s="232">
        <f t="shared" si="1"/>
        <v>-1832</v>
      </c>
    </row>
    <row r="11" spans="4:20">
      <c r="D11" s="5" t="str">
        <f>'9'!M8</f>
        <v>2025-2026</v>
      </c>
      <c r="E11" s="231">
        <f>'10'!H11</f>
        <v>124787</v>
      </c>
      <c r="F11" s="231">
        <f>'11'!I11</f>
        <v>26762</v>
      </c>
      <c r="G11" s="231">
        <f>'12'!M13</f>
        <v>2289</v>
      </c>
      <c r="H11" s="231">
        <f>'13'!E11</f>
        <v>1573</v>
      </c>
      <c r="I11" s="231">
        <f>'14'!I11</f>
        <v>47326</v>
      </c>
      <c r="J11" s="231">
        <f>'15'!I11</f>
        <v>34000</v>
      </c>
      <c r="K11" s="231">
        <f>'17'!H11</f>
        <v>21412</v>
      </c>
      <c r="L11" s="231">
        <f>'18'!H11</f>
        <v>3959</v>
      </c>
      <c r="M11" s="231">
        <f>'19'!H11</f>
        <v>2400</v>
      </c>
      <c r="N11" s="231">
        <f>'16'!H11</f>
        <v>1528</v>
      </c>
      <c r="O11" s="231">
        <f>'20'!C12</f>
        <v>12437</v>
      </c>
      <c r="P11" s="231">
        <f>'20'!K12</f>
        <v>-117944</v>
      </c>
      <c r="Q11" s="231">
        <f t="shared" si="0"/>
        <v>160529</v>
      </c>
      <c r="S11" s="5">
        <f>'9'!M24</f>
        <v>160529</v>
      </c>
      <c r="T11" s="232">
        <f t="shared" si="1"/>
        <v>0</v>
      </c>
    </row>
    <row r="12" spans="4:20">
      <c r="D12" s="5" t="str">
        <f>'9'!L8</f>
        <v>2024-2025</v>
      </c>
      <c r="E12" s="231">
        <f>'10'!H12</f>
        <v>121540</v>
      </c>
      <c r="F12" s="231">
        <f>'11'!I12</f>
        <v>24912</v>
      </c>
      <c r="G12" s="231">
        <f>'12'!M14</f>
        <v>2397</v>
      </c>
      <c r="H12" s="231">
        <f>'13'!E12</f>
        <v>1574</v>
      </c>
      <c r="I12" s="231">
        <f>'14'!I12</f>
        <v>45042</v>
      </c>
      <c r="J12" s="231">
        <f>'15'!I12</f>
        <v>33619</v>
      </c>
      <c r="K12" s="231">
        <f>'17'!H12</f>
        <v>20682</v>
      </c>
      <c r="L12" s="231">
        <f>'18'!H12</f>
        <v>3821</v>
      </c>
      <c r="M12" s="231">
        <f>'19'!H12</f>
        <v>2430</v>
      </c>
      <c r="N12" s="231">
        <f>'16'!H12</f>
        <v>1367</v>
      </c>
      <c r="O12" s="231">
        <f>'20'!C13</f>
        <v>11766</v>
      </c>
      <c r="P12" s="231">
        <f>'20'!K13</f>
        <v>-113462</v>
      </c>
      <c r="Q12" s="231">
        <f t="shared" si="0"/>
        <v>155688</v>
      </c>
      <c r="S12" s="5">
        <f>'9'!L24</f>
        <v>156088</v>
      </c>
      <c r="T12" s="232">
        <f>Q12-S12</f>
        <v>-400</v>
      </c>
    </row>
    <row r="13" spans="4:20">
      <c r="D13" s="5" t="str">
        <f>'9'!K8</f>
        <v>2023-2024</v>
      </c>
      <c r="E13" s="231">
        <f>'10'!H13</f>
        <v>111612</v>
      </c>
      <c r="F13" s="231">
        <f>'11'!I13</f>
        <v>23464</v>
      </c>
      <c r="G13" s="231">
        <f>'12'!M15</f>
        <v>2047</v>
      </c>
      <c r="H13" s="231">
        <f>'13'!E13</f>
        <v>1442</v>
      </c>
      <c r="I13" s="231">
        <f>'14'!I13</f>
        <v>41094</v>
      </c>
      <c r="J13" s="231">
        <f>'15'!I13</f>
        <v>33121</v>
      </c>
      <c r="K13" s="231">
        <f>'17'!H13</f>
        <v>19098</v>
      </c>
      <c r="L13" s="231">
        <f>'18'!H13</f>
        <v>3480</v>
      </c>
      <c r="M13" s="231">
        <f>'19'!H13</f>
        <v>2339</v>
      </c>
      <c r="N13" s="231">
        <f>'16'!H13</f>
        <v>1150</v>
      </c>
      <c r="O13" s="231">
        <f>'20'!C14</f>
        <v>11736</v>
      </c>
      <c r="P13" s="231">
        <f>'20'!K14</f>
        <v>-105042</v>
      </c>
      <c r="Q13" s="231">
        <f t="shared" si="0"/>
        <v>145541</v>
      </c>
      <c r="S13" s="5">
        <f>'9'!K24</f>
        <v>145541</v>
      </c>
      <c r="T13" s="232">
        <f>Q13-S13</f>
        <v>0</v>
      </c>
    </row>
    <row r="14" spans="4:20">
      <c r="D14" s="5" t="str">
        <f>'9'!I8</f>
        <v>2022-2023</v>
      </c>
      <c r="E14" s="231">
        <f>'10'!H14</f>
        <v>109204</v>
      </c>
      <c r="F14" s="231">
        <f>'11'!I14</f>
        <v>21653</v>
      </c>
      <c r="G14" s="231">
        <f>'12'!M16</f>
        <v>3082</v>
      </c>
      <c r="H14" s="231">
        <f>'13'!E14</f>
        <v>1422</v>
      </c>
      <c r="I14" s="231">
        <f>'14'!I14</f>
        <v>41175</v>
      </c>
      <c r="J14" s="231">
        <f>'15'!I14</f>
        <v>28513</v>
      </c>
      <c r="K14" s="231">
        <f>'17'!H14</f>
        <v>20080</v>
      </c>
      <c r="L14" s="231">
        <f>'18'!H14</f>
        <v>3286</v>
      </c>
      <c r="M14" s="231">
        <f>'19'!H14</f>
        <v>2207</v>
      </c>
      <c r="N14" s="231">
        <f>'16'!H14</f>
        <v>1033</v>
      </c>
      <c r="O14" s="231">
        <f>'20'!C15</f>
        <v>13461</v>
      </c>
      <c r="P14" s="231">
        <f>'20'!K15</f>
        <v>-100873</v>
      </c>
      <c r="Q14" s="231">
        <f t="shared" si="0"/>
        <v>144243</v>
      </c>
      <c r="S14" s="5">
        <f>'9'!I24</f>
        <v>144243</v>
      </c>
      <c r="T14" s="232">
        <f>Q14-S14</f>
        <v>0</v>
      </c>
    </row>
    <row r="15" spans="4:20">
      <c r="D15" s="5" t="str">
        <f>'9'!G8</f>
        <v>2021-2022</v>
      </c>
      <c r="E15" s="231">
        <f>'10'!H15</f>
        <v>106020</v>
      </c>
      <c r="F15" s="231">
        <f>'11'!I15</f>
        <v>26156</v>
      </c>
      <c r="G15" s="231">
        <f>'12'!M17</f>
        <v>3617</v>
      </c>
      <c r="H15" s="231">
        <f>'13'!E15</f>
        <v>1961</v>
      </c>
      <c r="I15" s="231">
        <f>'14'!I15</f>
        <v>40043</v>
      </c>
      <c r="J15" s="231">
        <f>'15'!I15</f>
        <v>28015</v>
      </c>
      <c r="K15" s="231">
        <f>'17'!H15</f>
        <v>16063</v>
      </c>
      <c r="L15" s="231">
        <f>'18'!H15</f>
        <v>3000</v>
      </c>
      <c r="M15" s="231">
        <f>'19'!H15</f>
        <v>1940</v>
      </c>
      <c r="N15" s="231">
        <f>'16'!H15</f>
        <v>1348</v>
      </c>
      <c r="O15" s="231">
        <f>'20'!C16</f>
        <v>11623</v>
      </c>
      <c r="P15" s="231">
        <f>'20'!K16</f>
        <v>-100947</v>
      </c>
      <c r="Q15" s="231">
        <f t="shared" ref="Q15:Q20" si="2">SUM(E15:P15)</f>
        <v>138839</v>
      </c>
      <c r="S15" s="5">
        <f>'9'!G24</f>
        <v>138839</v>
      </c>
      <c r="T15" s="232">
        <f t="shared" ref="T15:T31" si="3">Q15-S15</f>
        <v>0</v>
      </c>
    </row>
    <row r="16" spans="4:20">
      <c r="D16" s="5" t="str">
        <f>'9'!F8</f>
        <v>2020-2021</v>
      </c>
      <c r="E16" s="231">
        <f>'10'!H16</f>
        <v>96111</v>
      </c>
      <c r="F16" s="231">
        <f>'11'!I16</f>
        <v>19050</v>
      </c>
      <c r="G16" s="231">
        <f>'12'!M18</f>
        <v>3313</v>
      </c>
      <c r="H16" s="231">
        <f>'13'!E16</f>
        <v>1171</v>
      </c>
      <c r="I16" s="231">
        <f>'14'!I16</f>
        <v>35553</v>
      </c>
      <c r="J16" s="231">
        <f>'15'!I16</f>
        <v>27103</v>
      </c>
      <c r="K16" s="231">
        <f>'17'!H16</f>
        <v>15082</v>
      </c>
      <c r="L16" s="231">
        <f>'18'!H16</f>
        <v>2843</v>
      </c>
      <c r="M16" s="231">
        <f>'19'!H16</f>
        <v>1805</v>
      </c>
      <c r="N16" s="231">
        <f>'16'!H16</f>
        <v>864</v>
      </c>
      <c r="O16" s="231">
        <f>'20'!C17</f>
        <v>7389</v>
      </c>
      <c r="P16" s="231">
        <f>'20'!K17</f>
        <v>-87584</v>
      </c>
      <c r="Q16" s="231">
        <f t="shared" si="2"/>
        <v>122700</v>
      </c>
      <c r="S16" s="5">
        <f>'9'!F24</f>
        <v>122700</v>
      </c>
      <c r="T16" s="232">
        <f t="shared" si="3"/>
        <v>0</v>
      </c>
    </row>
    <row r="17" spans="4:20">
      <c r="D17" s="5" t="str">
        <f>'9'!E8</f>
        <v>2019-2020</v>
      </c>
      <c r="E17" s="231">
        <f>'10'!H17</f>
        <v>89171</v>
      </c>
      <c r="F17" s="231">
        <f>'11'!I17</f>
        <v>17518</v>
      </c>
      <c r="G17" s="231">
        <f>'12'!M19</f>
        <v>2606</v>
      </c>
      <c r="H17" s="231">
        <f>'13'!E17</f>
        <v>1915</v>
      </c>
      <c r="I17" s="231">
        <f>'14'!I17</f>
        <v>28848</v>
      </c>
      <c r="J17" s="231">
        <f>'15'!I17</f>
        <v>25451</v>
      </c>
      <c r="K17" s="231">
        <f>'17'!H17</f>
        <v>14518</v>
      </c>
      <c r="L17" s="231">
        <f>'18'!H17</f>
        <v>2831</v>
      </c>
      <c r="M17" s="231">
        <f>'19'!H17</f>
        <v>1821</v>
      </c>
      <c r="N17" s="231">
        <f>'16'!H17</f>
        <v>693</v>
      </c>
      <c r="O17" s="231">
        <f>'20'!C18</f>
        <v>7815</v>
      </c>
      <c r="P17" s="231">
        <f>'20'!K18</f>
        <v>-76213</v>
      </c>
      <c r="Q17" s="231">
        <f t="shared" si="2"/>
        <v>116974</v>
      </c>
      <c r="S17" s="5">
        <f>'9'!E24</f>
        <v>116974</v>
      </c>
      <c r="T17" s="232">
        <f t="shared" si="3"/>
        <v>0</v>
      </c>
    </row>
    <row r="18" spans="4:20">
      <c r="D18" s="5" t="str">
        <f>'9'!D8</f>
        <v>2018-2019</v>
      </c>
      <c r="E18" s="231">
        <f>'10'!H18</f>
        <v>87269</v>
      </c>
      <c r="F18" s="231">
        <f>'11'!I18</f>
        <v>14683</v>
      </c>
      <c r="G18" s="231">
        <f>'12'!M20</f>
        <v>3477</v>
      </c>
      <c r="H18" s="231">
        <f>'13'!E18</f>
        <v>1219</v>
      </c>
      <c r="I18" s="231">
        <f>'14'!I18</f>
        <v>27224</v>
      </c>
      <c r="J18" s="231">
        <f>'15'!I18</f>
        <v>24725</v>
      </c>
      <c r="K18" s="231">
        <f>'17'!H18</f>
        <v>13750</v>
      </c>
      <c r="L18" s="231">
        <f>'18'!H18</f>
        <v>2581</v>
      </c>
      <c r="M18" s="231">
        <f>'19'!H18</f>
        <v>1749</v>
      </c>
      <c r="N18" s="231">
        <f>'16'!H18</f>
        <v>627</v>
      </c>
      <c r="O18" s="231">
        <f>'20'!C19</f>
        <v>6870</v>
      </c>
      <c r="P18" s="231">
        <f>'20'!K19</f>
        <v>-69410</v>
      </c>
      <c r="Q18" s="231">
        <f t="shared" si="2"/>
        <v>114764</v>
      </c>
      <c r="S18" s="5">
        <f>'9'!D24</f>
        <v>114764</v>
      </c>
      <c r="T18" s="232">
        <f t="shared" si="3"/>
        <v>0</v>
      </c>
    </row>
    <row r="19" spans="4:20">
      <c r="D19" s="5" t="s">
        <v>44</v>
      </c>
      <c r="E19" s="231">
        <f>'10'!H19</f>
        <v>82078</v>
      </c>
      <c r="F19" s="231">
        <f>'11'!I19</f>
        <v>13875</v>
      </c>
      <c r="G19" s="231">
        <f>'12'!M21</f>
        <v>2293</v>
      </c>
      <c r="H19" s="231">
        <f>'13'!E19</f>
        <v>1497</v>
      </c>
      <c r="I19" s="231">
        <f>'14'!I19</f>
        <v>25633</v>
      </c>
      <c r="J19" s="231">
        <f>'15'!I19</f>
        <v>25003</v>
      </c>
      <c r="K19" s="231">
        <f>'17'!H19</f>
        <v>12923</v>
      </c>
      <c r="L19" s="231">
        <f>'18'!H19</f>
        <v>2466</v>
      </c>
      <c r="M19" s="231">
        <f>'19'!H19</f>
        <v>1669</v>
      </c>
      <c r="N19" s="231">
        <f>'16'!H19</f>
        <v>565</v>
      </c>
      <c r="O19" s="231">
        <f>'20'!C20</f>
        <v>6486</v>
      </c>
      <c r="P19" s="231">
        <f>'20'!K20</f>
        <v>-66065</v>
      </c>
      <c r="Q19" s="231">
        <f t="shared" si="2"/>
        <v>108423</v>
      </c>
      <c r="S19" s="5">
        <f>'1'!H20</f>
        <v>108423</v>
      </c>
      <c r="T19" s="232">
        <f t="shared" ref="T19" si="4">Q19-S19</f>
        <v>0</v>
      </c>
    </row>
    <row r="20" spans="4:20">
      <c r="D20" s="5" t="s">
        <v>336</v>
      </c>
      <c r="E20" s="231">
        <f>'10'!H20</f>
        <v>78149</v>
      </c>
      <c r="F20" s="231">
        <f>'11'!I20</f>
        <v>13015</v>
      </c>
      <c r="G20" s="231">
        <f>'12'!M22</f>
        <v>2001</v>
      </c>
      <c r="H20" s="231">
        <f>'13'!E20</f>
        <v>986</v>
      </c>
      <c r="I20" s="231">
        <f>'14'!I20</f>
        <v>24540</v>
      </c>
      <c r="J20" s="231">
        <f>'15'!I20</f>
        <v>25201</v>
      </c>
      <c r="K20" s="231">
        <f>'17'!H20</f>
        <v>12423</v>
      </c>
      <c r="L20" s="231">
        <f>'18'!H20</f>
        <v>2407</v>
      </c>
      <c r="M20" s="231">
        <f>'19'!H20</f>
        <v>1565</v>
      </c>
      <c r="N20" s="231">
        <f>'16'!H20</f>
        <v>576</v>
      </c>
      <c r="O20" s="231">
        <f>'20'!C21</f>
        <v>6522</v>
      </c>
      <c r="P20" s="231">
        <f>'20'!K21</f>
        <v>-64290</v>
      </c>
      <c r="Q20" s="231">
        <f t="shared" si="2"/>
        <v>103095</v>
      </c>
      <c r="S20" s="245">
        <f>'1'!H21</f>
        <v>103095</v>
      </c>
      <c r="T20" s="232">
        <f t="shared" si="3"/>
        <v>0</v>
      </c>
    </row>
    <row r="21" spans="4:20">
      <c r="D21" s="242" t="s">
        <v>46</v>
      </c>
      <c r="E21" s="243">
        <f>'10'!H21</f>
        <v>76076</v>
      </c>
      <c r="F21" s="243">
        <f>'11'!I21</f>
        <v>13291</v>
      </c>
      <c r="G21" s="243">
        <f>'12'!M23</f>
        <v>1453</v>
      </c>
      <c r="H21" s="243">
        <f>'13'!E21</f>
        <v>984</v>
      </c>
      <c r="I21" s="243">
        <f>'14'!I21</f>
        <v>23912</v>
      </c>
      <c r="J21" s="243">
        <f>'15'!I21</f>
        <v>24027</v>
      </c>
      <c r="K21" s="243">
        <f>'17'!H21</f>
        <v>12013</v>
      </c>
      <c r="L21" s="243">
        <f>'18'!H21</f>
        <v>2384</v>
      </c>
      <c r="M21" s="243">
        <f>'19'!H21</f>
        <v>1537</v>
      </c>
      <c r="N21" s="243">
        <f>'16'!H21</f>
        <v>509</v>
      </c>
      <c r="O21" s="243">
        <f>'20'!C22</f>
        <v>6848</v>
      </c>
      <c r="P21" s="243">
        <f>'20'!K22</f>
        <v>-62863</v>
      </c>
      <c r="Q21" s="243">
        <f t="shared" ref="Q21:Q25" si="5">SUM(E21:P21)</f>
        <v>100171</v>
      </c>
      <c r="R21" s="242"/>
      <c r="S21" s="242">
        <f>'1'!H22</f>
        <v>100171</v>
      </c>
      <c r="T21" s="244">
        <f t="shared" si="3"/>
        <v>0</v>
      </c>
    </row>
    <row r="22" spans="4:20">
      <c r="D22" s="5" t="s">
        <v>47</v>
      </c>
      <c r="E22" s="231">
        <f>'10'!H22</f>
        <v>73152</v>
      </c>
      <c r="F22" s="231">
        <f>'11'!I22</f>
        <v>12991</v>
      </c>
      <c r="G22" s="231">
        <f>'12'!M24</f>
        <v>1279</v>
      </c>
      <c r="H22" s="231">
        <f>'13'!E22</f>
        <v>1000</v>
      </c>
      <c r="I22" s="231">
        <f>'14'!I22</f>
        <v>24043</v>
      </c>
      <c r="J22" s="231">
        <f>'15'!I22</f>
        <v>22972</v>
      </c>
      <c r="K22" s="231">
        <f>'17'!H22</f>
        <v>11798</v>
      </c>
      <c r="L22" s="231">
        <f>'18'!H22</f>
        <v>2375</v>
      </c>
      <c r="M22" s="231">
        <f>'19'!H22</f>
        <v>1551</v>
      </c>
      <c r="N22" s="231">
        <f>'16'!H22</f>
        <v>493</v>
      </c>
      <c r="O22" s="231">
        <f>'20'!C23</f>
        <v>6641</v>
      </c>
      <c r="P22" s="231">
        <f>'20'!K23</f>
        <v>-62306</v>
      </c>
      <c r="Q22" s="231">
        <f t="shared" si="5"/>
        <v>95989</v>
      </c>
      <c r="S22" s="5">
        <f>'1'!H23</f>
        <v>95989</v>
      </c>
      <c r="T22" s="232">
        <f t="shared" si="3"/>
        <v>0</v>
      </c>
    </row>
    <row r="23" spans="4:20">
      <c r="D23" s="5" t="s">
        <v>48</v>
      </c>
      <c r="E23" s="231">
        <f>'10'!H23</f>
        <v>71275</v>
      </c>
      <c r="F23" s="231">
        <f>'11'!I23</f>
        <v>12471</v>
      </c>
      <c r="G23" s="231">
        <f>'12'!M25</f>
        <v>1121</v>
      </c>
      <c r="H23" s="231">
        <f>'13'!E23</f>
        <v>1011</v>
      </c>
      <c r="I23" s="231">
        <f>'14'!I23</f>
        <v>23402</v>
      </c>
      <c r="J23" s="231">
        <f>'15'!I23</f>
        <v>22712</v>
      </c>
      <c r="K23" s="231">
        <f>'17'!H23</f>
        <v>11481</v>
      </c>
      <c r="L23" s="231">
        <f>'18'!H23</f>
        <v>2361</v>
      </c>
      <c r="M23" s="231">
        <f>'19'!H23</f>
        <v>1499</v>
      </c>
      <c r="N23" s="231">
        <f>'16'!H23</f>
        <v>419</v>
      </c>
      <c r="O23" s="231">
        <f>'20'!C24</f>
        <v>6317</v>
      </c>
      <c r="P23" s="231">
        <f>'20'!K24</f>
        <v>-60714</v>
      </c>
      <c r="Q23" s="231">
        <f t="shared" si="5"/>
        <v>93355</v>
      </c>
      <c r="S23" s="5">
        <f>'1'!H24</f>
        <v>93355</v>
      </c>
      <c r="T23" s="232">
        <f t="shared" si="3"/>
        <v>0</v>
      </c>
    </row>
    <row r="24" spans="4:20">
      <c r="D24" s="5" t="s">
        <v>49</v>
      </c>
      <c r="E24" s="231">
        <f>'10'!H24</f>
        <v>66765</v>
      </c>
      <c r="F24" s="231">
        <f>'11'!I24</f>
        <v>11851</v>
      </c>
      <c r="G24" s="231">
        <f>'12'!M26</f>
        <v>961</v>
      </c>
      <c r="H24" s="231">
        <f>'13'!E24</f>
        <v>1098</v>
      </c>
      <c r="I24" s="231">
        <f>'14'!I24</f>
        <v>22830</v>
      </c>
      <c r="J24" s="231">
        <f>'15'!I24</f>
        <v>21930</v>
      </c>
      <c r="K24" s="231">
        <f>'17'!H24</f>
        <v>11101</v>
      </c>
      <c r="L24" s="231">
        <f>'18'!H24</f>
        <v>2335</v>
      </c>
      <c r="M24" s="231">
        <f>'19'!H24</f>
        <v>1471</v>
      </c>
      <c r="N24" s="231">
        <f>'16'!H24</f>
        <v>449</v>
      </c>
      <c r="O24" s="231">
        <f>'20'!C25</f>
        <v>6014</v>
      </c>
      <c r="P24" s="231">
        <f>'20'!K25</f>
        <v>-58918</v>
      </c>
      <c r="Q24" s="231">
        <f t="shared" si="5"/>
        <v>87887</v>
      </c>
      <c r="S24" s="5">
        <f>'1'!H25</f>
        <v>87887</v>
      </c>
      <c r="T24" s="232">
        <f t="shared" si="3"/>
        <v>0</v>
      </c>
    </row>
    <row r="25" spans="4:20">
      <c r="D25" s="5" t="s">
        <v>51</v>
      </c>
      <c r="E25" s="231">
        <f>'10'!H25</f>
        <v>66128</v>
      </c>
      <c r="F25" s="231">
        <f>'11'!I25</f>
        <v>11838</v>
      </c>
      <c r="G25" s="231">
        <f>'12'!M27</f>
        <v>840</v>
      </c>
      <c r="H25" s="231">
        <f>'13'!E25</f>
        <v>1477</v>
      </c>
      <c r="I25" s="231">
        <f>'14'!I25</f>
        <v>21789</v>
      </c>
      <c r="J25" s="231">
        <f>'15'!I25</f>
        <v>21346</v>
      </c>
      <c r="K25" s="231">
        <f>'17'!H25</f>
        <v>10800</v>
      </c>
      <c r="L25" s="231">
        <f>'18'!H25</f>
        <v>2195</v>
      </c>
      <c r="M25" s="231">
        <f>'19'!H25</f>
        <v>1396</v>
      </c>
      <c r="N25" s="231">
        <f>'16'!H25</f>
        <v>390</v>
      </c>
      <c r="O25" s="231">
        <f>'20'!C26</f>
        <v>5767</v>
      </c>
      <c r="P25" s="231">
        <f>'20'!K26</f>
        <v>-57620</v>
      </c>
      <c r="Q25" s="231">
        <f t="shared" si="5"/>
        <v>86346</v>
      </c>
      <c r="S25" s="5">
        <f>'1'!H26</f>
        <v>86346</v>
      </c>
      <c r="T25" s="232">
        <f t="shared" si="3"/>
        <v>0</v>
      </c>
    </row>
    <row r="26" spans="4:20">
      <c r="D26" s="5" t="s">
        <v>52</v>
      </c>
      <c r="E26" s="231">
        <f>'10'!H27</f>
        <v>62976</v>
      </c>
      <c r="F26" s="231">
        <f>'11'!I27</f>
        <v>10694</v>
      </c>
      <c r="G26" s="231">
        <f>'12'!M28</f>
        <v>760</v>
      </c>
      <c r="H26" s="231">
        <f>'13'!E26</f>
        <v>1616</v>
      </c>
      <c r="I26" s="231">
        <f>'14'!I27</f>
        <v>20566</v>
      </c>
      <c r="J26" s="231">
        <f>'15'!I27</f>
        <v>17039</v>
      </c>
      <c r="K26" s="231">
        <f>'17'!H27</f>
        <v>10641</v>
      </c>
      <c r="L26" s="231">
        <f>'18'!H27</f>
        <v>2198</v>
      </c>
      <c r="M26" s="231">
        <f>'19'!H27</f>
        <v>1461</v>
      </c>
      <c r="N26" s="231">
        <f>'16'!H27</f>
        <v>349</v>
      </c>
      <c r="O26" s="231">
        <f>'20'!C28</f>
        <v>6096</v>
      </c>
      <c r="P26" s="231">
        <f>'20'!K28</f>
        <v>-51466</v>
      </c>
      <c r="Q26" s="231">
        <f t="shared" ref="Q26:Q31" si="6">SUM(E26:P26)</f>
        <v>82930</v>
      </c>
      <c r="S26" s="5">
        <f>'1'!H28</f>
        <v>82930</v>
      </c>
      <c r="T26" s="232">
        <f t="shared" si="3"/>
        <v>0</v>
      </c>
    </row>
    <row r="27" spans="4:20">
      <c r="D27" s="5" t="s">
        <v>53</v>
      </c>
      <c r="E27" s="231">
        <f>'10'!H28</f>
        <v>59363</v>
      </c>
      <c r="F27" s="231">
        <f>'11'!I28</f>
        <v>10026</v>
      </c>
      <c r="G27" s="231">
        <f>'12'!M29</f>
        <v>725</v>
      </c>
      <c r="H27" s="231">
        <f>'13'!E27</f>
        <v>1152</v>
      </c>
      <c r="I27" s="231">
        <f>'14'!I28</f>
        <v>20026</v>
      </c>
      <c r="J27" s="231">
        <f>'15'!I28</f>
        <v>17309</v>
      </c>
      <c r="K27" s="231">
        <f>'17'!H28</f>
        <v>9854</v>
      </c>
      <c r="L27" s="231">
        <f>'18'!H28</f>
        <v>2106</v>
      </c>
      <c r="M27" s="231">
        <f>'19'!H28</f>
        <v>1441</v>
      </c>
      <c r="N27" s="231">
        <f>'16'!H28</f>
        <v>308</v>
      </c>
      <c r="O27" s="231">
        <f>'20'!C29</f>
        <v>5878</v>
      </c>
      <c r="P27" s="231">
        <f>'20'!K29</f>
        <v>-49532</v>
      </c>
      <c r="Q27" s="231">
        <f t="shared" si="6"/>
        <v>78656</v>
      </c>
      <c r="S27" s="5">
        <f>'1'!H29</f>
        <v>78656</v>
      </c>
      <c r="T27" s="232">
        <f t="shared" si="3"/>
        <v>0</v>
      </c>
    </row>
    <row r="28" spans="4:20">
      <c r="D28" s="242" t="s">
        <v>54</v>
      </c>
      <c r="E28" s="243">
        <f>'10'!H29</f>
        <v>59238</v>
      </c>
      <c r="F28" s="243"/>
      <c r="G28" s="243">
        <f>'12'!M30</f>
        <v>587</v>
      </c>
      <c r="H28" s="243">
        <f>'13'!E28</f>
        <v>966</v>
      </c>
      <c r="I28" s="243"/>
      <c r="J28" s="243"/>
      <c r="K28" s="243"/>
      <c r="L28" s="243"/>
      <c r="M28" s="243"/>
      <c r="N28" s="243"/>
      <c r="O28" s="243">
        <f>'20'!C31</f>
        <v>5484</v>
      </c>
      <c r="P28" s="243"/>
      <c r="Q28" s="243">
        <f t="shared" si="6"/>
        <v>66275</v>
      </c>
      <c r="R28" s="242"/>
      <c r="S28" s="242">
        <f>'1'!H31</f>
        <v>73266</v>
      </c>
      <c r="T28" s="244">
        <f t="shared" si="3"/>
        <v>-6991</v>
      </c>
    </row>
    <row r="29" spans="4:20">
      <c r="D29" s="5" t="s">
        <v>56</v>
      </c>
      <c r="E29" s="248">
        <f>'10'!H30</f>
        <v>59575</v>
      </c>
      <c r="F29" s="248"/>
      <c r="G29" s="248">
        <f>'12'!M31</f>
        <v>449</v>
      </c>
      <c r="H29" s="248">
        <f>'13'!E29</f>
        <v>983</v>
      </c>
      <c r="I29" s="248"/>
      <c r="J29" s="248"/>
      <c r="K29" s="248"/>
      <c r="L29" s="248"/>
      <c r="M29" s="248"/>
      <c r="N29" s="248"/>
      <c r="O29" s="248">
        <f>'20'!C32</f>
        <v>5050</v>
      </c>
      <c r="P29" s="248"/>
      <c r="Q29" s="248">
        <f t="shared" si="6"/>
        <v>66057</v>
      </c>
      <c r="S29" s="5">
        <f>'1'!H32</f>
        <v>73166</v>
      </c>
      <c r="T29" s="232">
        <f t="shared" si="3"/>
        <v>-7109</v>
      </c>
    </row>
    <row r="30" spans="4:20">
      <c r="D30" s="5" t="s">
        <v>57</v>
      </c>
      <c r="E30" s="248">
        <f>'10'!H31</f>
        <v>57285</v>
      </c>
      <c r="G30" s="231">
        <f>'12'!M32</f>
        <v>584</v>
      </c>
      <c r="H30" s="248">
        <f>'13'!E30</f>
        <v>809</v>
      </c>
      <c r="O30" s="248">
        <f>'20'!C33</f>
        <v>4796</v>
      </c>
      <c r="Q30" s="231">
        <f t="shared" si="6"/>
        <v>63474</v>
      </c>
      <c r="S30" s="5">
        <f>'1'!H33</f>
        <v>69666</v>
      </c>
      <c r="T30" s="232">
        <f t="shared" si="3"/>
        <v>-6192</v>
      </c>
    </row>
    <row r="31" spans="4:20">
      <c r="D31" s="5" t="s">
        <v>58</v>
      </c>
      <c r="E31" s="231">
        <f>'10'!H31</f>
        <v>57285</v>
      </c>
      <c r="H31" s="231">
        <f>'13'!E30</f>
        <v>809</v>
      </c>
      <c r="O31" s="231">
        <f>'20'!C33</f>
        <v>4796</v>
      </c>
      <c r="Q31" s="231">
        <f t="shared" si="6"/>
        <v>62890</v>
      </c>
      <c r="S31" s="5">
        <f>'1'!H33</f>
        <v>69666</v>
      </c>
      <c r="T31" s="232">
        <f t="shared" si="3"/>
        <v>-6776</v>
      </c>
    </row>
    <row r="33" spans="4:20">
      <c r="D33" s="498" t="s">
        <v>320</v>
      </c>
      <c r="E33" s="498"/>
      <c r="F33" s="498"/>
      <c r="G33" s="498"/>
      <c r="H33" s="498"/>
      <c r="I33" s="498"/>
      <c r="J33" s="498"/>
      <c r="K33" s="498"/>
      <c r="L33" s="498"/>
      <c r="M33" s="498"/>
      <c r="N33" s="498"/>
      <c r="O33" s="498"/>
      <c r="P33" s="498"/>
      <c r="Q33" s="498"/>
      <c r="R33" s="498"/>
      <c r="S33" s="498"/>
      <c r="T33" s="498"/>
    </row>
    <row r="34" spans="4:20">
      <c r="E34" s="229" t="s">
        <v>306</v>
      </c>
      <c r="F34" s="229" t="s">
        <v>307</v>
      </c>
      <c r="G34" s="229" t="s">
        <v>308</v>
      </c>
      <c r="H34" s="229" t="s">
        <v>309</v>
      </c>
      <c r="I34" s="229" t="s">
        <v>418</v>
      </c>
      <c r="J34" s="229" t="s">
        <v>419</v>
      </c>
      <c r="K34" s="229" t="s">
        <v>310</v>
      </c>
      <c r="L34" s="229" t="s">
        <v>311</v>
      </c>
      <c r="M34" s="229" t="s">
        <v>312</v>
      </c>
      <c r="N34" s="229" t="s">
        <v>313</v>
      </c>
      <c r="O34" s="229" t="s">
        <v>314</v>
      </c>
      <c r="P34" s="229" t="s">
        <v>315</v>
      </c>
      <c r="Q34" s="229" t="s">
        <v>316</v>
      </c>
      <c r="S34" s="230" t="s">
        <v>321</v>
      </c>
      <c r="T34" s="230" t="s">
        <v>225</v>
      </c>
    </row>
    <row r="35" spans="4:20">
      <c r="D35" s="5" t="str">
        <f t="shared" ref="D35:D38" si="7">D9</f>
        <v>2027-2028</v>
      </c>
      <c r="E35" s="231">
        <f>'10'!D9</f>
        <v>105564</v>
      </c>
      <c r="F35" s="231">
        <f>'11'!D9</f>
        <v>14072</v>
      </c>
      <c r="G35" s="231">
        <f>'12'!M11</f>
        <v>2491</v>
      </c>
      <c r="H35" s="231">
        <f>'13'!C9</f>
        <v>178</v>
      </c>
      <c r="I35" s="231">
        <f>'14'!D9</f>
        <v>3935</v>
      </c>
      <c r="J35" s="231">
        <f>'15'!D9</f>
        <v>10614</v>
      </c>
      <c r="K35" s="231">
        <f>'17'!D9</f>
        <v>2993</v>
      </c>
      <c r="L35" s="231">
        <f>'18'!D9</f>
        <v>489</v>
      </c>
      <c r="M35" s="231">
        <f>'19'!D9</f>
        <v>791</v>
      </c>
      <c r="N35" s="231">
        <f>'16'!D9</f>
        <v>52</v>
      </c>
      <c r="O35" s="231">
        <f>'20'!C10</f>
        <v>12444</v>
      </c>
      <c r="P35" s="231">
        <f>'20'!F10</f>
        <v>-13815</v>
      </c>
      <c r="Q35" s="231">
        <f t="shared" ref="Q35:Q38" si="8">SUM(E35:P35)</f>
        <v>139808</v>
      </c>
      <c r="S35" s="5">
        <f>'1'!D10</f>
        <v>139808</v>
      </c>
      <c r="T35" s="232">
        <f t="shared" ref="T35:T38" si="9">Q35-S35</f>
        <v>0</v>
      </c>
    </row>
    <row r="36" spans="4:20">
      <c r="D36" s="5" t="str">
        <f t="shared" si="7"/>
        <v>2026-2027</v>
      </c>
      <c r="E36" s="231">
        <f>'10'!D10</f>
        <v>101132</v>
      </c>
      <c r="F36" s="231">
        <f>'11'!D10</f>
        <v>13501</v>
      </c>
      <c r="G36" s="231">
        <f>'12'!M12</f>
        <v>2347</v>
      </c>
      <c r="H36" s="231">
        <f>'13'!C10</f>
        <v>166</v>
      </c>
      <c r="I36" s="231">
        <f>'14'!D10</f>
        <v>3855</v>
      </c>
      <c r="J36" s="231">
        <f>'15'!D10</f>
        <v>10277</v>
      </c>
      <c r="K36" s="231">
        <f>'17'!D10</f>
        <v>2828</v>
      </c>
      <c r="L36" s="231">
        <f>'18'!D10</f>
        <v>462</v>
      </c>
      <c r="M36" s="231">
        <f>'19'!D10</f>
        <v>753</v>
      </c>
      <c r="N36" s="231">
        <f>'16'!D10</f>
        <v>45</v>
      </c>
      <c r="O36" s="231">
        <f>'20'!C11</f>
        <v>12462</v>
      </c>
      <c r="P36" s="231">
        <f>'20'!F11</f>
        <v>-13467</v>
      </c>
      <c r="Q36" s="231">
        <f t="shared" si="8"/>
        <v>134361</v>
      </c>
      <c r="S36" s="5">
        <f>'1'!D11</f>
        <v>134361</v>
      </c>
      <c r="T36" s="232">
        <f t="shared" si="9"/>
        <v>0</v>
      </c>
    </row>
    <row r="37" spans="4:20">
      <c r="D37" s="5" t="str">
        <f t="shared" si="7"/>
        <v>2025-2026</v>
      </c>
      <c r="E37" s="231">
        <f>'10'!D11</f>
        <v>97387</v>
      </c>
      <c r="F37" s="231">
        <f>'11'!D11</f>
        <v>13256</v>
      </c>
      <c r="G37" s="231">
        <f>'12'!M13</f>
        <v>2289</v>
      </c>
      <c r="H37" s="231">
        <f>'13'!C11</f>
        <v>181</v>
      </c>
      <c r="I37" s="231">
        <f>'14'!D11</f>
        <v>3725</v>
      </c>
      <c r="J37" s="231">
        <f>'15'!D11</f>
        <v>9949</v>
      </c>
      <c r="K37" s="231">
        <f>'17'!D11</f>
        <v>2732</v>
      </c>
      <c r="L37" s="231">
        <f>'18'!D11</f>
        <v>438</v>
      </c>
      <c r="M37" s="231">
        <f>'19'!D11</f>
        <v>721</v>
      </c>
      <c r="N37" s="231">
        <f>'16'!D11</f>
        <v>39</v>
      </c>
      <c r="O37" s="231">
        <f>'20'!C12</f>
        <v>12437</v>
      </c>
      <c r="P37" s="231">
        <f>'20'!F12</f>
        <v>-13202</v>
      </c>
      <c r="Q37" s="231">
        <f t="shared" si="8"/>
        <v>129952</v>
      </c>
      <c r="S37" s="5">
        <f>'1'!D12</f>
        <v>129952</v>
      </c>
      <c r="T37" s="232">
        <f t="shared" si="9"/>
        <v>0</v>
      </c>
    </row>
    <row r="38" spans="4:20">
      <c r="D38" s="5" t="str">
        <f t="shared" si="7"/>
        <v>2024-2025</v>
      </c>
      <c r="E38" s="231">
        <f>'10'!D12</f>
        <v>93890</v>
      </c>
      <c r="F38" s="231">
        <f>'11'!D12</f>
        <v>13300</v>
      </c>
      <c r="G38" s="231">
        <f>'12'!M14</f>
        <v>2397</v>
      </c>
      <c r="H38" s="231">
        <f>'13'!C12</f>
        <v>201</v>
      </c>
      <c r="I38" s="231">
        <f>'14'!D12</f>
        <v>3441</v>
      </c>
      <c r="J38" s="231">
        <f>'15'!D12</f>
        <v>10385</v>
      </c>
      <c r="K38" s="231">
        <f>'17'!D12</f>
        <v>2696</v>
      </c>
      <c r="L38" s="231">
        <f>'18'!D12</f>
        <v>415</v>
      </c>
      <c r="M38" s="231">
        <f>'19'!D12</f>
        <v>701</v>
      </c>
      <c r="N38" s="231">
        <f>'16'!D12</f>
        <v>38</v>
      </c>
      <c r="O38" s="231">
        <f>'20'!C13</f>
        <v>11766</v>
      </c>
      <c r="P38" s="231">
        <f>'20'!F13</f>
        <v>-13640</v>
      </c>
      <c r="Q38" s="231">
        <f t="shared" si="8"/>
        <v>125590</v>
      </c>
      <c r="S38" s="5">
        <f>'1'!D13</f>
        <v>125590</v>
      </c>
      <c r="T38" s="232">
        <f t="shared" si="9"/>
        <v>0</v>
      </c>
    </row>
    <row r="39" spans="4:20">
      <c r="D39" s="5" t="str">
        <f t="shared" ref="D39:D57" si="10">D13</f>
        <v>2023-2024</v>
      </c>
      <c r="E39" s="231">
        <f>'10'!D13</f>
        <v>83885</v>
      </c>
      <c r="F39" s="231">
        <f>'11'!D13</f>
        <v>13389</v>
      </c>
      <c r="G39" s="231">
        <f>'12'!M15</f>
        <v>2047</v>
      </c>
      <c r="H39" s="231">
        <f>'13'!C13</f>
        <v>181</v>
      </c>
      <c r="I39" s="231">
        <f>'14'!D13</f>
        <v>3215</v>
      </c>
      <c r="J39" s="231">
        <f>'15'!D13</f>
        <v>9827</v>
      </c>
      <c r="K39" s="231">
        <f>'17'!D13</f>
        <v>2476</v>
      </c>
      <c r="L39" s="231">
        <f>'18'!D13</f>
        <v>388</v>
      </c>
      <c r="M39" s="231">
        <f>'19'!D13</f>
        <v>674</v>
      </c>
      <c r="N39" s="231">
        <f>'16'!D13</f>
        <v>30</v>
      </c>
      <c r="O39" s="231">
        <f>'20'!C14</f>
        <v>11736</v>
      </c>
      <c r="P39" s="231">
        <f>'20'!F14</f>
        <v>-13183</v>
      </c>
      <c r="Q39" s="231">
        <f>SUM(E39:P39)</f>
        <v>114665</v>
      </c>
      <c r="S39" s="5">
        <f>'1'!D14</f>
        <v>114665</v>
      </c>
      <c r="T39" s="232">
        <f>Q39-S39</f>
        <v>0</v>
      </c>
    </row>
    <row r="40" spans="4:20">
      <c r="D40" s="5" t="str">
        <f t="shared" si="10"/>
        <v>2022-2023</v>
      </c>
      <c r="E40" s="231">
        <f>'10'!D14</f>
        <v>83380</v>
      </c>
      <c r="F40" s="231">
        <f>'11'!D14</f>
        <v>12225</v>
      </c>
      <c r="G40" s="231">
        <f>'12'!M16</f>
        <v>3082</v>
      </c>
      <c r="H40" s="231">
        <f>'13'!C14</f>
        <v>168</v>
      </c>
      <c r="I40" s="231">
        <f>'14'!D14</f>
        <v>2872</v>
      </c>
      <c r="J40" s="231">
        <f>'15'!D14</f>
        <v>6901</v>
      </c>
      <c r="K40" s="231">
        <f>'17'!D14</f>
        <v>2315</v>
      </c>
      <c r="L40" s="231">
        <f>'18'!D14</f>
        <v>323</v>
      </c>
      <c r="M40" s="231">
        <f>'19'!D14</f>
        <v>613</v>
      </c>
      <c r="N40" s="231">
        <f>'16'!D14</f>
        <v>28</v>
      </c>
      <c r="O40" s="231">
        <f>'20'!C15</f>
        <v>13461</v>
      </c>
      <c r="P40" s="231">
        <f>'20'!F15</f>
        <v>-9862</v>
      </c>
      <c r="Q40" s="231">
        <f>SUM(E40:P40)</f>
        <v>115506</v>
      </c>
      <c r="S40" s="5">
        <f>'1'!D15</f>
        <v>115506</v>
      </c>
      <c r="T40" s="232">
        <f>Q40-S40</f>
        <v>0</v>
      </c>
    </row>
    <row r="41" spans="4:20">
      <c r="D41" s="5" t="str">
        <f t="shared" si="10"/>
        <v>2021-2022</v>
      </c>
      <c r="E41" s="231">
        <f>'10'!D15</f>
        <v>79645</v>
      </c>
      <c r="F41" s="231">
        <f>'11'!D15</f>
        <v>11241</v>
      </c>
      <c r="G41" s="231">
        <f>'12'!M17</f>
        <v>3617</v>
      </c>
      <c r="H41" s="231">
        <f>'13'!C15</f>
        <v>157</v>
      </c>
      <c r="I41" s="231">
        <f>'14'!D15</f>
        <v>2892</v>
      </c>
      <c r="J41" s="231">
        <f>'15'!D15</f>
        <v>6547</v>
      </c>
      <c r="K41" s="231">
        <f>'17'!D15</f>
        <v>2082</v>
      </c>
      <c r="L41" s="231">
        <f>'18'!D15</f>
        <v>264</v>
      </c>
      <c r="M41" s="231">
        <f>'19'!D15</f>
        <v>508</v>
      </c>
      <c r="N41" s="231">
        <f>'16'!D15</f>
        <v>17</v>
      </c>
      <c r="O41" s="231">
        <f>'20'!C16</f>
        <v>11623</v>
      </c>
      <c r="P41" s="231">
        <f>'20'!F16</f>
        <v>-8938</v>
      </c>
      <c r="Q41" s="231">
        <f t="shared" ref="Q41:Q57" si="11">SUM(E41:P41)</f>
        <v>109655</v>
      </c>
      <c r="S41" s="5">
        <f>'1'!D16</f>
        <v>109655</v>
      </c>
      <c r="T41" s="232">
        <f t="shared" ref="T41:T57" si="12">Q41-S41</f>
        <v>0</v>
      </c>
    </row>
    <row r="42" spans="4:20">
      <c r="D42" s="5" t="str">
        <f t="shared" si="10"/>
        <v>2020-2021</v>
      </c>
      <c r="E42" s="231">
        <f>'10'!D16</f>
        <v>68207</v>
      </c>
      <c r="F42" s="231">
        <f>'11'!D16</f>
        <v>10286</v>
      </c>
      <c r="G42" s="231">
        <f>'12'!M18</f>
        <v>3313</v>
      </c>
      <c r="H42" s="231">
        <f>'13'!C16</f>
        <v>149</v>
      </c>
      <c r="I42" s="231">
        <f>'14'!D16</f>
        <v>2323</v>
      </c>
      <c r="J42" s="231">
        <f>'15'!D16</f>
        <v>6282</v>
      </c>
      <c r="K42" s="231">
        <f>'17'!D16</f>
        <v>2070</v>
      </c>
      <c r="L42" s="231">
        <f>'18'!D16</f>
        <v>239</v>
      </c>
      <c r="M42" s="231">
        <f>'19'!D16</f>
        <v>462</v>
      </c>
      <c r="N42" s="231">
        <f>'16'!D16</f>
        <v>15</v>
      </c>
      <c r="O42" s="231">
        <f>'20'!C17</f>
        <v>7389</v>
      </c>
      <c r="P42" s="231">
        <f>'20'!F17</f>
        <v>-8751</v>
      </c>
      <c r="Q42" s="231">
        <f t="shared" si="11"/>
        <v>91984</v>
      </c>
      <c r="S42" s="5">
        <f>'1'!D17</f>
        <v>91984</v>
      </c>
      <c r="T42" s="232">
        <f t="shared" si="12"/>
        <v>0</v>
      </c>
    </row>
    <row r="43" spans="4:20">
      <c r="D43" s="5" t="str">
        <f t="shared" si="10"/>
        <v>2019-2020</v>
      </c>
      <c r="E43" s="231">
        <f>'10'!D17</f>
        <v>66196</v>
      </c>
      <c r="F43" s="231">
        <f>'11'!D17</f>
        <v>10039</v>
      </c>
      <c r="G43" s="231">
        <f>'12'!M19</f>
        <v>2606</v>
      </c>
      <c r="H43" s="231">
        <f>'13'!C17</f>
        <v>171</v>
      </c>
      <c r="I43" s="231">
        <f>'14'!D17</f>
        <v>2607</v>
      </c>
      <c r="J43" s="231">
        <f>'15'!D17</f>
        <v>6147</v>
      </c>
      <c r="K43" s="231">
        <f>'17'!D17</f>
        <v>2834</v>
      </c>
      <c r="L43" s="231">
        <f>'18'!D17</f>
        <v>304</v>
      </c>
      <c r="M43" s="231">
        <f>'19'!D17</f>
        <v>459</v>
      </c>
      <c r="N43" s="231">
        <f>'16'!D17</f>
        <v>16</v>
      </c>
      <c r="O43" s="231">
        <f>'20'!C18</f>
        <v>7815</v>
      </c>
      <c r="P43" s="231">
        <f>'20'!F18</f>
        <v>-7448</v>
      </c>
      <c r="Q43" s="231">
        <f t="shared" si="11"/>
        <v>91746</v>
      </c>
      <c r="S43" s="5">
        <f>'1'!D18</f>
        <v>91746</v>
      </c>
      <c r="T43" s="232">
        <f t="shared" si="12"/>
        <v>0</v>
      </c>
    </row>
    <row r="44" spans="4:20">
      <c r="D44" s="5" t="str">
        <f t="shared" si="10"/>
        <v>2018-2019</v>
      </c>
      <c r="E44" s="231">
        <f>'10'!D18</f>
        <v>66235</v>
      </c>
      <c r="F44" s="231">
        <f>'11'!D18</f>
        <v>9405</v>
      </c>
      <c r="G44" s="231">
        <f>'12'!M20</f>
        <v>3477</v>
      </c>
      <c r="H44" s="231">
        <f>'13'!C18</f>
        <v>244</v>
      </c>
      <c r="I44" s="231">
        <f>'14'!D18</f>
        <v>2536</v>
      </c>
      <c r="J44" s="231">
        <f>'15'!D18</f>
        <v>6030</v>
      </c>
      <c r="K44" s="231">
        <f>'17'!D18</f>
        <v>3132</v>
      </c>
      <c r="L44" s="231">
        <f>'18'!D18</f>
        <v>311</v>
      </c>
      <c r="M44" s="231">
        <f>'19'!D18</f>
        <v>456</v>
      </c>
      <c r="N44" s="231">
        <f>'16'!D18</f>
        <v>22</v>
      </c>
      <c r="O44" s="231">
        <f>'20'!C19</f>
        <v>6870</v>
      </c>
      <c r="P44" s="231">
        <f>'20'!F19</f>
        <v>-7074</v>
      </c>
      <c r="Q44" s="231">
        <f t="shared" si="11"/>
        <v>91644</v>
      </c>
      <c r="S44" s="5">
        <f>'1'!D19</f>
        <v>91644</v>
      </c>
      <c r="T44" s="232">
        <f t="shared" si="12"/>
        <v>0</v>
      </c>
    </row>
    <row r="45" spans="4:20">
      <c r="D45" s="5" t="str">
        <f t="shared" si="10"/>
        <v>2017-2018</v>
      </c>
      <c r="E45" s="231">
        <f>'10'!D19</f>
        <v>62006</v>
      </c>
      <c r="F45" s="231">
        <f>'11'!D19</f>
        <v>8920</v>
      </c>
      <c r="G45" s="231">
        <f>'12'!M21</f>
        <v>2293</v>
      </c>
      <c r="H45" s="231">
        <f>'13'!C19</f>
        <v>199</v>
      </c>
      <c r="I45" s="231">
        <f>'14'!D19</f>
        <v>2474</v>
      </c>
      <c r="J45" s="231">
        <f>'15'!D19</f>
        <v>6197</v>
      </c>
      <c r="K45" s="231">
        <f>'17'!D19</f>
        <v>3490</v>
      </c>
      <c r="L45" s="231">
        <f>'18'!D19</f>
        <v>270</v>
      </c>
      <c r="M45" s="231">
        <f>'19'!D19</f>
        <v>452</v>
      </c>
      <c r="N45" s="231">
        <f>'16'!D19</f>
        <v>18</v>
      </c>
      <c r="O45" s="231">
        <f>'20'!C20</f>
        <v>6486</v>
      </c>
      <c r="P45" s="231">
        <f>'20'!F20</f>
        <v>-6867</v>
      </c>
      <c r="Q45" s="231">
        <f t="shared" si="11"/>
        <v>85938</v>
      </c>
      <c r="S45" s="5">
        <f>'1'!D20</f>
        <v>85938</v>
      </c>
      <c r="T45" s="232">
        <f t="shared" si="12"/>
        <v>0</v>
      </c>
    </row>
    <row r="46" spans="4:20">
      <c r="D46" s="245" t="str">
        <f t="shared" si="10"/>
        <v>2016-2027</v>
      </c>
      <c r="E46" s="246">
        <f>'10'!D20</f>
        <v>59567</v>
      </c>
      <c r="F46" s="246">
        <f>'11'!D20</f>
        <v>8156</v>
      </c>
      <c r="G46" s="246">
        <f>'12'!M22</f>
        <v>2001</v>
      </c>
      <c r="H46" s="246">
        <f>'13'!C20</f>
        <v>212</v>
      </c>
      <c r="I46" s="246">
        <f>'14'!D20</f>
        <v>2455</v>
      </c>
      <c r="J46" s="246">
        <f>'15'!D20</f>
        <v>6227</v>
      </c>
      <c r="K46" s="246">
        <f>'17'!D20</f>
        <v>3398</v>
      </c>
      <c r="L46" s="246">
        <f>'18'!D20</f>
        <v>270</v>
      </c>
      <c r="M46" s="246">
        <f>'19'!D20</f>
        <v>427</v>
      </c>
      <c r="N46" s="246">
        <f>'16'!D20</f>
        <v>13</v>
      </c>
      <c r="O46" s="246">
        <f>'20'!C21</f>
        <v>6522</v>
      </c>
      <c r="P46" s="246">
        <f>'20'!F21</f>
        <v>-6332</v>
      </c>
      <c r="Q46" s="246">
        <f t="shared" si="11"/>
        <v>82916</v>
      </c>
      <c r="R46" s="245"/>
      <c r="S46" s="245">
        <f>'1'!D21</f>
        <v>82916</v>
      </c>
      <c r="T46" s="247">
        <f t="shared" si="12"/>
        <v>0</v>
      </c>
    </row>
    <row r="47" spans="4:20">
      <c r="D47" s="5" t="str">
        <f t="shared" si="10"/>
        <v>2015-2016</v>
      </c>
      <c r="E47" s="231">
        <f>'10'!D21</f>
        <v>58663</v>
      </c>
      <c r="F47" s="231">
        <f>'11'!D21</f>
        <v>8535</v>
      </c>
      <c r="G47" s="231">
        <f>'12'!M23</f>
        <v>1453</v>
      </c>
      <c r="H47" s="231">
        <f>'13'!C21</f>
        <v>236</v>
      </c>
      <c r="I47" s="231">
        <f>'14'!D21</f>
        <v>2359</v>
      </c>
      <c r="J47" s="231">
        <f>'15'!D21</f>
        <v>5948</v>
      </c>
      <c r="K47" s="231">
        <f>'17'!D21</f>
        <v>3271</v>
      </c>
      <c r="L47" s="231">
        <f>'18'!D21</f>
        <v>262</v>
      </c>
      <c r="M47" s="231">
        <f>'19'!D21</f>
        <v>418</v>
      </c>
      <c r="N47" s="231">
        <f>'16'!D21</f>
        <v>13</v>
      </c>
      <c r="O47" s="231">
        <f>'20'!C22</f>
        <v>6848</v>
      </c>
      <c r="P47" s="231">
        <f>'20'!F22</f>
        <v>-6736</v>
      </c>
      <c r="Q47" s="231">
        <f t="shared" si="11"/>
        <v>81270</v>
      </c>
      <c r="S47" s="5">
        <f>'1'!D22</f>
        <v>81270</v>
      </c>
      <c r="T47" s="232">
        <f t="shared" si="12"/>
        <v>0</v>
      </c>
    </row>
    <row r="48" spans="4:20">
      <c r="D48" s="5" t="str">
        <f t="shared" si="10"/>
        <v>2014-2015</v>
      </c>
      <c r="E48" s="231">
        <f>'10'!D22</f>
        <v>55892</v>
      </c>
      <c r="F48" s="231">
        <f>'11'!D22</f>
        <v>8192</v>
      </c>
      <c r="G48" s="231">
        <f>'12'!M24</f>
        <v>1279</v>
      </c>
      <c r="H48" s="231">
        <f>'13'!C22</f>
        <v>212</v>
      </c>
      <c r="I48" s="231">
        <f>'14'!D22</f>
        <v>2437</v>
      </c>
      <c r="J48" s="231">
        <f>'15'!D22</f>
        <v>5838</v>
      </c>
      <c r="K48" s="231">
        <f>'17'!D22</f>
        <v>3057</v>
      </c>
      <c r="L48" s="231">
        <f>'18'!D22</f>
        <v>251</v>
      </c>
      <c r="M48" s="231">
        <f>'19'!D22</f>
        <v>419</v>
      </c>
      <c r="N48" s="231">
        <f>'16'!D22</f>
        <v>21</v>
      </c>
      <c r="O48" s="231">
        <f>'20'!C23</f>
        <v>6641</v>
      </c>
      <c r="P48" s="231">
        <f>'20'!F23</f>
        <v>-6789</v>
      </c>
      <c r="Q48" s="231">
        <f t="shared" si="11"/>
        <v>77450</v>
      </c>
      <c r="S48" s="5">
        <f>'1'!D23</f>
        <v>77450</v>
      </c>
      <c r="T48" s="232">
        <f t="shared" si="12"/>
        <v>0</v>
      </c>
    </row>
    <row r="49" spans="4:20">
      <c r="D49" s="5" t="str">
        <f t="shared" si="10"/>
        <v>2013-2014</v>
      </c>
      <c r="E49" s="231">
        <f>'10'!D23</f>
        <v>54317</v>
      </c>
      <c r="F49" s="231">
        <f>'11'!D23</f>
        <v>7872</v>
      </c>
      <c r="G49" s="231">
        <f>'12'!M25</f>
        <v>1121</v>
      </c>
      <c r="H49" s="231">
        <f>'13'!C23</f>
        <v>198</v>
      </c>
      <c r="I49" s="231">
        <f>'14'!D23</f>
        <v>2364</v>
      </c>
      <c r="J49" s="231">
        <f>'15'!D23</f>
        <v>5827</v>
      </c>
      <c r="K49" s="231">
        <f>'17'!D23</f>
        <v>2822</v>
      </c>
      <c r="L49" s="231">
        <f>'18'!D23</f>
        <v>263</v>
      </c>
      <c r="M49" s="231">
        <f>'19'!D23</f>
        <v>400</v>
      </c>
      <c r="N49" s="231">
        <f>'16'!D23</f>
        <v>21</v>
      </c>
      <c r="O49" s="231">
        <f>'20'!C24</f>
        <v>6317</v>
      </c>
      <c r="P49" s="231">
        <f>'20'!F24</f>
        <v>-6717</v>
      </c>
      <c r="Q49" s="231">
        <f t="shared" si="11"/>
        <v>74805</v>
      </c>
      <c r="S49" s="5">
        <f>'1'!D24</f>
        <v>74805</v>
      </c>
      <c r="T49" s="232">
        <f t="shared" si="12"/>
        <v>0</v>
      </c>
    </row>
    <row r="50" spans="4:20">
      <c r="D50" s="5" t="str">
        <f t="shared" si="10"/>
        <v>2012-2013</v>
      </c>
      <c r="E50" s="231">
        <f>'10'!D24</f>
        <v>51058</v>
      </c>
      <c r="F50" s="231">
        <f>'11'!D24</f>
        <v>7304</v>
      </c>
      <c r="G50" s="231">
        <f>'12'!M26</f>
        <v>961</v>
      </c>
      <c r="H50" s="231">
        <f>'13'!C24</f>
        <v>225</v>
      </c>
      <c r="I50" s="231">
        <f>'14'!D24</f>
        <v>2446</v>
      </c>
      <c r="J50" s="231">
        <f>'15'!D24</f>
        <v>5590</v>
      </c>
      <c r="K50" s="231">
        <f>'17'!D24</f>
        <v>2563</v>
      </c>
      <c r="L50" s="231">
        <f>'18'!D24</f>
        <v>251</v>
      </c>
      <c r="M50" s="231">
        <f>'19'!D24</f>
        <v>397</v>
      </c>
      <c r="N50" s="231">
        <f>'16'!D24</f>
        <v>12</v>
      </c>
      <c r="O50" s="231">
        <f>'20'!C25</f>
        <v>6014</v>
      </c>
      <c r="P50" s="231">
        <f>'20'!F25</f>
        <v>-6451</v>
      </c>
      <c r="Q50" s="231">
        <f t="shared" si="11"/>
        <v>70370</v>
      </c>
      <c r="S50" s="5">
        <f>'1'!D25</f>
        <v>70370</v>
      </c>
      <c r="T50" s="232">
        <f t="shared" si="12"/>
        <v>0</v>
      </c>
    </row>
    <row r="51" spans="4:20">
      <c r="D51" s="5" t="str">
        <f t="shared" si="10"/>
        <v>2011-2012</v>
      </c>
      <c r="E51" s="231">
        <f>'10'!D25</f>
        <v>50882</v>
      </c>
      <c r="F51" s="231">
        <f>'11'!D25</f>
        <v>7061</v>
      </c>
      <c r="G51" s="231">
        <f>'12'!M27</f>
        <v>840</v>
      </c>
      <c r="H51" s="231">
        <f>'13'!C25</f>
        <v>252</v>
      </c>
      <c r="I51" s="231">
        <f>'14'!D25</f>
        <v>2535</v>
      </c>
      <c r="J51" s="231">
        <f>'15'!D25</f>
        <v>5462</v>
      </c>
      <c r="K51" s="231">
        <f>'17'!D25</f>
        <v>2475</v>
      </c>
      <c r="L51" s="231">
        <f>'18'!D25</f>
        <v>257</v>
      </c>
      <c r="M51" s="231">
        <f>'19'!D25</f>
        <v>383</v>
      </c>
      <c r="N51" s="231">
        <f>'16'!D25</f>
        <v>6</v>
      </c>
      <c r="O51" s="231">
        <f>'20'!C26</f>
        <v>5767</v>
      </c>
      <c r="P51" s="231">
        <f>'20'!F26</f>
        <v>-6689</v>
      </c>
      <c r="Q51" s="231">
        <f t="shared" si="11"/>
        <v>69231</v>
      </c>
      <c r="S51" s="5">
        <f>'1'!D26</f>
        <v>69231</v>
      </c>
      <c r="T51" s="232">
        <f t="shared" si="12"/>
        <v>0</v>
      </c>
    </row>
    <row r="52" spans="4:20">
      <c r="D52" s="5" t="str">
        <f t="shared" si="10"/>
        <v>2010-2011</v>
      </c>
      <c r="E52" s="231">
        <f>'10'!D27</f>
        <v>47551</v>
      </c>
      <c r="F52" s="231">
        <f>'11'!D27</f>
        <v>6241</v>
      </c>
      <c r="G52" s="231">
        <f>'12'!M28</f>
        <v>760</v>
      </c>
      <c r="H52" s="231">
        <f>'13'!C26</f>
        <v>135</v>
      </c>
      <c r="I52" s="231">
        <f>'14'!D27</f>
        <v>2309</v>
      </c>
      <c r="J52" s="231">
        <f>'15'!D27</f>
        <v>5242</v>
      </c>
      <c r="K52" s="231">
        <f>'17'!D27</f>
        <v>2430</v>
      </c>
      <c r="L52" s="231">
        <f>'18'!D27</f>
        <v>264</v>
      </c>
      <c r="M52" s="231">
        <f>'19'!D27</f>
        <v>340</v>
      </c>
      <c r="N52" s="231">
        <f>'16'!D27</f>
        <v>20</v>
      </c>
      <c r="O52" s="231">
        <f>'20'!C28</f>
        <v>6096</v>
      </c>
      <c r="P52" s="231">
        <f>'20'!F28</f>
        <v>-5951</v>
      </c>
      <c r="Q52" s="231">
        <f t="shared" si="11"/>
        <v>65437</v>
      </c>
      <c r="S52" s="5">
        <f>'1'!D28</f>
        <v>65437</v>
      </c>
      <c r="T52" s="232">
        <f t="shared" si="12"/>
        <v>0</v>
      </c>
    </row>
    <row r="53" spans="4:20">
      <c r="D53" s="5" t="str">
        <f t="shared" si="10"/>
        <v>2009-2010</v>
      </c>
      <c r="E53" s="231">
        <f>'10'!D28</f>
        <v>44202</v>
      </c>
      <c r="F53" s="231">
        <f>'11'!D28</f>
        <v>5749</v>
      </c>
      <c r="G53" s="231">
        <f>'12'!M29</f>
        <v>725</v>
      </c>
      <c r="H53" s="231">
        <f>'13'!C27</f>
        <v>295</v>
      </c>
      <c r="I53" s="231">
        <f>'14'!D28</f>
        <v>2371</v>
      </c>
      <c r="J53" s="231">
        <f>'15'!D28</f>
        <v>5107</v>
      </c>
      <c r="K53" s="231">
        <f>'17'!D28</f>
        <v>1913</v>
      </c>
      <c r="L53" s="231">
        <f>'18'!D28</f>
        <v>308</v>
      </c>
      <c r="M53" s="231">
        <f>'19'!D28</f>
        <v>430</v>
      </c>
      <c r="N53" s="231">
        <f>'16'!D28</f>
        <v>9</v>
      </c>
      <c r="O53" s="231">
        <f>'20'!C29</f>
        <v>5878</v>
      </c>
      <c r="P53" s="231">
        <f>'20'!F29</f>
        <v>-5441</v>
      </c>
      <c r="Q53" s="231">
        <f t="shared" si="11"/>
        <v>61546</v>
      </c>
      <c r="S53" s="5">
        <f>'1'!D29</f>
        <v>61546</v>
      </c>
      <c r="T53" s="232">
        <f t="shared" si="12"/>
        <v>0</v>
      </c>
    </row>
    <row r="54" spans="4:20">
      <c r="D54" s="242" t="str">
        <f t="shared" si="10"/>
        <v>2008-2009</v>
      </c>
      <c r="E54" s="243">
        <f>'10'!D29</f>
        <v>45215</v>
      </c>
      <c r="F54" s="243"/>
      <c r="G54" s="243">
        <f>'12'!M30</f>
        <v>587</v>
      </c>
      <c r="H54" s="243">
        <f>'13'!C28</f>
        <v>257</v>
      </c>
      <c r="I54" s="243"/>
      <c r="J54" s="243"/>
      <c r="K54" s="243"/>
      <c r="L54" s="243"/>
      <c r="M54" s="243"/>
      <c r="N54" s="243"/>
      <c r="O54" s="243">
        <f>'20'!C31</f>
        <v>5484</v>
      </c>
      <c r="P54" s="243"/>
      <c r="Q54" s="243">
        <f t="shared" si="11"/>
        <v>51543</v>
      </c>
      <c r="R54" s="242"/>
      <c r="S54" s="242">
        <f>'1'!D31</f>
        <v>58185</v>
      </c>
      <c r="T54" s="244">
        <f t="shared" si="12"/>
        <v>-6642</v>
      </c>
    </row>
    <row r="55" spans="4:20">
      <c r="D55" s="5" t="str">
        <f t="shared" si="10"/>
        <v>2007-2008</v>
      </c>
      <c r="E55" s="231">
        <f>'10'!D30</f>
        <v>45946</v>
      </c>
      <c r="G55" s="231">
        <f>'12'!M31</f>
        <v>449</v>
      </c>
      <c r="H55" s="231">
        <f>'13'!C29</f>
        <v>267</v>
      </c>
      <c r="O55" s="231">
        <f>'20'!C32</f>
        <v>5050</v>
      </c>
      <c r="Q55" s="231">
        <f t="shared" si="11"/>
        <v>51712</v>
      </c>
      <c r="S55" s="5">
        <f>'1'!D32</f>
        <v>58433</v>
      </c>
      <c r="T55" s="232">
        <f t="shared" si="12"/>
        <v>-6721</v>
      </c>
    </row>
    <row r="56" spans="4:20">
      <c r="D56" s="5" t="str">
        <f t="shared" si="10"/>
        <v>2006-2007</v>
      </c>
      <c r="E56" s="231">
        <f>'10'!D31</f>
        <v>46270</v>
      </c>
      <c r="G56" s="231">
        <f>'12'!M32</f>
        <v>584</v>
      </c>
      <c r="H56" s="231">
        <f>'13'!C30</f>
        <v>237</v>
      </c>
      <c r="O56" s="231">
        <f>'20'!C33</f>
        <v>4796</v>
      </c>
      <c r="Q56" s="231">
        <f t="shared" si="11"/>
        <v>51887</v>
      </c>
      <c r="S56" s="5">
        <f>'1'!D33</f>
        <v>57696</v>
      </c>
      <c r="T56" s="232">
        <f t="shared" ref="T56" si="13">Q56-S56</f>
        <v>-5809</v>
      </c>
    </row>
    <row r="57" spans="4:20">
      <c r="D57" s="5" t="str">
        <f t="shared" si="10"/>
        <v>2005-2006</v>
      </c>
      <c r="E57" s="231">
        <f>'10'!D31</f>
        <v>46270</v>
      </c>
      <c r="H57" s="231">
        <f>'13'!C30</f>
        <v>237</v>
      </c>
      <c r="O57" s="231">
        <f>'20'!C33</f>
        <v>4796</v>
      </c>
      <c r="Q57" s="231">
        <f t="shared" si="11"/>
        <v>51303</v>
      </c>
      <c r="S57" s="5">
        <f>'1'!D33</f>
        <v>57696</v>
      </c>
      <c r="T57" s="232">
        <f t="shared" si="12"/>
        <v>-6393</v>
      </c>
    </row>
    <row r="59" spans="4:20">
      <c r="D59" s="498" t="s">
        <v>324</v>
      </c>
      <c r="E59" s="498"/>
      <c r="F59" s="498"/>
      <c r="G59" s="498"/>
      <c r="H59" s="498"/>
      <c r="I59" s="498"/>
      <c r="J59" s="498"/>
      <c r="K59" s="498"/>
      <c r="L59" s="498"/>
      <c r="M59" s="498"/>
      <c r="N59" s="498"/>
      <c r="O59" s="498"/>
      <c r="P59" s="498"/>
      <c r="Q59" s="498"/>
      <c r="R59" s="498"/>
      <c r="S59" s="498"/>
      <c r="T59" s="498"/>
    </row>
    <row r="60" spans="4:20">
      <c r="E60" s="229" t="s">
        <v>306</v>
      </c>
      <c r="F60" s="229" t="s">
        <v>307</v>
      </c>
      <c r="G60" s="229" t="s">
        <v>308</v>
      </c>
      <c r="H60" s="229" t="s">
        <v>309</v>
      </c>
      <c r="I60" s="229" t="s">
        <v>418</v>
      </c>
      <c r="J60" s="229" t="s">
        <v>419</v>
      </c>
      <c r="K60" s="229" t="s">
        <v>310</v>
      </c>
      <c r="L60" s="229" t="s">
        <v>311</v>
      </c>
      <c r="M60" s="229" t="s">
        <v>312</v>
      </c>
      <c r="N60" s="229" t="s">
        <v>313</v>
      </c>
      <c r="O60" s="229" t="s">
        <v>314</v>
      </c>
      <c r="P60" s="229" t="s">
        <v>315</v>
      </c>
      <c r="Q60" s="229" t="s">
        <v>316</v>
      </c>
      <c r="S60" s="230" t="s">
        <v>323</v>
      </c>
      <c r="T60" s="230" t="s">
        <v>225</v>
      </c>
    </row>
    <row r="61" spans="4:20">
      <c r="D61" s="5" t="str">
        <f t="shared" ref="D61:D64" si="14">D9</f>
        <v>2027-2028</v>
      </c>
      <c r="E61" s="231">
        <v>0</v>
      </c>
      <c r="F61" s="231">
        <f>'11'!$F9</f>
        <v>10508</v>
      </c>
      <c r="G61" s="231">
        <v>0</v>
      </c>
      <c r="H61" s="231">
        <v>0</v>
      </c>
      <c r="I61" s="231">
        <f>'14'!F9</f>
        <v>45233</v>
      </c>
      <c r="J61" s="231">
        <f>'15'!F9</f>
        <v>23212</v>
      </c>
      <c r="K61" s="231">
        <f>'17'!E9</f>
        <v>19397</v>
      </c>
      <c r="L61" s="231">
        <f>'18'!E9</f>
        <v>3833</v>
      </c>
      <c r="M61" s="231">
        <f>'19'!E9</f>
        <v>1646</v>
      </c>
      <c r="N61" s="231">
        <f>'16'!E9</f>
        <v>1496</v>
      </c>
      <c r="O61" s="231">
        <v>0</v>
      </c>
      <c r="P61" s="231">
        <f>'20'!H10</f>
        <v>-105325</v>
      </c>
      <c r="Q61" s="231">
        <f t="shared" ref="Q61:Q64" si="15">SUM(E61:P61)</f>
        <v>0</v>
      </c>
      <c r="S61" s="5">
        <v>0</v>
      </c>
      <c r="T61" s="232">
        <f t="shared" ref="T61:T64" si="16">Q61-S61</f>
        <v>0</v>
      </c>
    </row>
    <row r="62" spans="4:20">
      <c r="D62" s="5" t="str">
        <f t="shared" si="14"/>
        <v>2026-2027</v>
      </c>
      <c r="E62" s="231">
        <v>0</v>
      </c>
      <c r="F62" s="231">
        <f>'11'!$F10</f>
        <v>11017</v>
      </c>
      <c r="G62" s="231">
        <v>0</v>
      </c>
      <c r="H62" s="231">
        <v>0</v>
      </c>
      <c r="I62" s="231">
        <f>'14'!F10</f>
        <v>44373</v>
      </c>
      <c r="J62" s="231">
        <f>'15'!F10</f>
        <v>23192</v>
      </c>
      <c r="K62" s="231">
        <f>'17'!E10</f>
        <v>18926</v>
      </c>
      <c r="L62" s="231">
        <f>'18'!E10</f>
        <v>3596</v>
      </c>
      <c r="M62" s="231">
        <f>'19'!E10</f>
        <v>1579</v>
      </c>
      <c r="N62" s="231">
        <f>'16'!E10</f>
        <v>1461</v>
      </c>
      <c r="O62" s="231">
        <v>0</v>
      </c>
      <c r="P62" s="231">
        <f>'20'!H11</f>
        <v>-105976</v>
      </c>
      <c r="Q62" s="231">
        <f t="shared" si="15"/>
        <v>-1832</v>
      </c>
      <c r="S62" s="5">
        <v>0</v>
      </c>
      <c r="T62" s="232">
        <f t="shared" si="16"/>
        <v>-1832</v>
      </c>
    </row>
    <row r="63" spans="4:20">
      <c r="D63" s="5" t="str">
        <f t="shared" si="14"/>
        <v>2025-2026</v>
      </c>
      <c r="E63" s="231">
        <v>0</v>
      </c>
      <c r="F63" s="231">
        <f>'11'!$F11</f>
        <v>12851</v>
      </c>
      <c r="G63" s="231">
        <v>0</v>
      </c>
      <c r="H63" s="231">
        <v>0</v>
      </c>
      <c r="I63" s="231">
        <f>'14'!F11</f>
        <v>43173</v>
      </c>
      <c r="J63" s="231">
        <f>'15'!F11</f>
        <v>22691</v>
      </c>
      <c r="K63" s="231">
        <f>'17'!E11</f>
        <v>18532</v>
      </c>
      <c r="L63" s="231">
        <f>'18'!E11</f>
        <v>3441</v>
      </c>
      <c r="M63" s="231">
        <f>'19'!E11</f>
        <v>1497</v>
      </c>
      <c r="N63" s="231">
        <f>'16'!E11</f>
        <v>1425</v>
      </c>
      <c r="O63" s="231">
        <v>0</v>
      </c>
      <c r="P63" s="231">
        <f>'20'!H12</f>
        <v>-103610</v>
      </c>
      <c r="Q63" s="231">
        <f t="shared" si="15"/>
        <v>0</v>
      </c>
      <c r="S63" s="5">
        <v>0</v>
      </c>
      <c r="T63" s="232">
        <f t="shared" si="16"/>
        <v>0</v>
      </c>
    </row>
    <row r="64" spans="4:20">
      <c r="D64" s="5" t="str">
        <f t="shared" si="14"/>
        <v>2024-2025</v>
      </c>
      <c r="E64" s="231">
        <v>0</v>
      </c>
      <c r="F64" s="231">
        <f>'11'!$F12</f>
        <v>11151</v>
      </c>
      <c r="G64" s="231">
        <v>0</v>
      </c>
      <c r="H64" s="231">
        <v>0</v>
      </c>
      <c r="I64" s="231">
        <f>'14'!F12</f>
        <v>41182</v>
      </c>
      <c r="J64" s="231">
        <f>'15'!F12</f>
        <v>21900</v>
      </c>
      <c r="K64" s="231">
        <f>'17'!E12</f>
        <v>17838</v>
      </c>
      <c r="L64" s="231">
        <f>'18'!E12</f>
        <v>3326</v>
      </c>
      <c r="M64" s="231">
        <f>'19'!E12</f>
        <v>1556</v>
      </c>
      <c r="N64" s="231">
        <f>'16'!E12</f>
        <v>1271</v>
      </c>
      <c r="O64" s="231">
        <v>0</v>
      </c>
      <c r="P64" s="231">
        <f>'20'!H13</f>
        <v>-98624</v>
      </c>
      <c r="Q64" s="231">
        <f t="shared" si="15"/>
        <v>-400</v>
      </c>
      <c r="S64" s="5">
        <v>0</v>
      </c>
      <c r="T64" s="232">
        <f t="shared" si="16"/>
        <v>-400</v>
      </c>
    </row>
    <row r="65" spans="4:20">
      <c r="D65" s="5" t="str">
        <f t="shared" ref="D65:D83" si="17">D13</f>
        <v>2023-2024</v>
      </c>
      <c r="E65" s="231">
        <v>0</v>
      </c>
      <c r="F65" s="231">
        <f>'11'!$F13</f>
        <v>9614</v>
      </c>
      <c r="G65" s="231">
        <v>0</v>
      </c>
      <c r="H65" s="231">
        <v>0</v>
      </c>
      <c r="I65" s="231">
        <f>'14'!F13</f>
        <v>37544</v>
      </c>
      <c r="J65" s="231">
        <f>'15'!F13</f>
        <v>21638</v>
      </c>
      <c r="K65" s="231">
        <f>'17'!E13</f>
        <v>16446</v>
      </c>
      <c r="L65" s="231">
        <f>'18'!E13</f>
        <v>3027</v>
      </c>
      <c r="M65" s="231">
        <f>'19'!E13</f>
        <v>1500</v>
      </c>
      <c r="N65" s="231">
        <f>'16'!E13</f>
        <v>1077</v>
      </c>
      <c r="O65" s="231">
        <v>0</v>
      </c>
      <c r="P65" s="231">
        <f>'20'!H14</f>
        <v>-90846</v>
      </c>
      <c r="Q65" s="231">
        <f>SUM(E65:P65)</f>
        <v>0</v>
      </c>
      <c r="S65" s="5">
        <v>0</v>
      </c>
      <c r="T65" s="232">
        <f>Q65-S65</f>
        <v>0</v>
      </c>
    </row>
    <row r="66" spans="4:20">
      <c r="D66" s="5" t="str">
        <f t="shared" si="17"/>
        <v>2022-2023</v>
      </c>
      <c r="E66" s="231">
        <v>0</v>
      </c>
      <c r="F66" s="231">
        <f>'11'!$F14</f>
        <v>9011</v>
      </c>
      <c r="G66" s="231">
        <v>0</v>
      </c>
      <c r="H66" s="231">
        <v>0</v>
      </c>
      <c r="I66" s="231">
        <f>'14'!F14</f>
        <v>37987</v>
      </c>
      <c r="J66" s="231">
        <f>'15'!F14</f>
        <v>20188</v>
      </c>
      <c r="K66" s="231">
        <f>'17'!E14</f>
        <v>17653</v>
      </c>
      <c r="L66" s="231">
        <f>'18'!E14</f>
        <v>2908</v>
      </c>
      <c r="M66" s="231">
        <f>'19'!E14</f>
        <v>1437</v>
      </c>
      <c r="N66" s="231">
        <f>'16'!E14</f>
        <v>974</v>
      </c>
      <c r="O66" s="231">
        <v>0</v>
      </c>
      <c r="P66" s="231">
        <f>'20'!H15</f>
        <v>-90158</v>
      </c>
      <c r="Q66" s="231">
        <f>SUM(E66:P66)</f>
        <v>0</v>
      </c>
      <c r="S66" s="5">
        <v>0</v>
      </c>
      <c r="T66" s="232">
        <f>Q66-S66</f>
        <v>0</v>
      </c>
    </row>
    <row r="67" spans="4:20">
      <c r="D67" s="5" t="str">
        <f t="shared" si="17"/>
        <v>2021-2022</v>
      </c>
      <c r="E67" s="231">
        <v>0</v>
      </c>
      <c r="F67" s="231">
        <f>'11'!$F15</f>
        <v>14377</v>
      </c>
      <c r="G67" s="231">
        <v>0</v>
      </c>
      <c r="H67" s="231">
        <v>0</v>
      </c>
      <c r="I67" s="231">
        <f>'14'!F15</f>
        <v>36826</v>
      </c>
      <c r="J67" s="231">
        <f>'15'!F15</f>
        <v>20248</v>
      </c>
      <c r="K67" s="231">
        <f>'17'!E15</f>
        <v>13922</v>
      </c>
      <c r="L67" s="231">
        <f>'18'!E15</f>
        <v>2683</v>
      </c>
      <c r="M67" s="231">
        <f>'19'!E15</f>
        <v>1291</v>
      </c>
      <c r="N67" s="231">
        <f>'16'!E15</f>
        <v>1305</v>
      </c>
      <c r="O67" s="231">
        <v>0</v>
      </c>
      <c r="P67" s="231">
        <f>'20'!H16</f>
        <v>-90652</v>
      </c>
      <c r="Q67" s="231">
        <f t="shared" ref="Q67:Q83" si="18">SUM(E67:P67)</f>
        <v>0</v>
      </c>
      <c r="S67" s="5">
        <v>0</v>
      </c>
      <c r="T67" s="232">
        <f t="shared" ref="T67:T72" si="19">Q67-S67</f>
        <v>0</v>
      </c>
    </row>
    <row r="68" spans="4:20">
      <c r="D68" s="5" t="str">
        <f t="shared" si="17"/>
        <v>2020-2021</v>
      </c>
      <c r="E68" s="231">
        <v>0</v>
      </c>
      <c r="F68" s="231">
        <f>'11'!$F16</f>
        <v>8034</v>
      </c>
      <c r="G68" s="231">
        <v>0</v>
      </c>
      <c r="H68" s="231">
        <v>0</v>
      </c>
      <c r="I68" s="231">
        <f>'14'!F16</f>
        <v>32978</v>
      </c>
      <c r="J68" s="231">
        <f>'15'!F16</f>
        <v>19528</v>
      </c>
      <c r="K68" s="231">
        <f>'17'!E16</f>
        <v>12955</v>
      </c>
      <c r="L68" s="231">
        <f>'18'!E16</f>
        <v>2559</v>
      </c>
      <c r="M68" s="231">
        <f>'19'!E16</f>
        <v>1212</v>
      </c>
      <c r="N68" s="231">
        <f>'16'!E16</f>
        <v>831</v>
      </c>
      <c r="O68" s="231">
        <v>0</v>
      </c>
      <c r="P68" s="231">
        <f>'20'!H17</f>
        <v>-78097</v>
      </c>
      <c r="Q68" s="231">
        <f t="shared" si="18"/>
        <v>0</v>
      </c>
      <c r="S68" s="5">
        <v>0</v>
      </c>
      <c r="T68" s="232">
        <f t="shared" si="19"/>
        <v>0</v>
      </c>
    </row>
    <row r="69" spans="4:20">
      <c r="D69" s="5" t="str">
        <f t="shared" si="17"/>
        <v>2019-2020</v>
      </c>
      <c r="E69" s="231">
        <v>0</v>
      </c>
      <c r="F69" s="231">
        <f>'11'!$F17</f>
        <v>6898</v>
      </c>
      <c r="G69" s="231">
        <v>0</v>
      </c>
      <c r="H69" s="231">
        <v>0</v>
      </c>
      <c r="I69" s="231">
        <f>'14'!F17</f>
        <v>26068</v>
      </c>
      <c r="J69" s="231">
        <f>'15'!F17</f>
        <v>18640</v>
      </c>
      <c r="K69" s="231">
        <f>'17'!E17</f>
        <v>11636</v>
      </c>
      <c r="L69" s="231">
        <f>'18'!E17</f>
        <v>2475</v>
      </c>
      <c r="M69" s="231">
        <f>'19'!E17</f>
        <v>1231</v>
      </c>
      <c r="N69" s="231">
        <f>'16'!E17</f>
        <v>654</v>
      </c>
      <c r="O69" s="231">
        <v>0</v>
      </c>
      <c r="P69" s="231">
        <f>'20'!H18</f>
        <v>-67602</v>
      </c>
      <c r="Q69" s="231">
        <f t="shared" si="18"/>
        <v>0</v>
      </c>
      <c r="S69" s="5">
        <v>0</v>
      </c>
      <c r="T69" s="232">
        <f t="shared" si="19"/>
        <v>0</v>
      </c>
    </row>
    <row r="70" spans="4:20">
      <c r="D70" s="5" t="str">
        <f t="shared" si="17"/>
        <v>2018-2019</v>
      </c>
      <c r="E70" s="231">
        <v>0</v>
      </c>
      <c r="F70" s="231">
        <f>'11'!$F18</f>
        <v>4805</v>
      </c>
      <c r="G70" s="231">
        <v>0</v>
      </c>
      <c r="H70" s="231">
        <v>0</v>
      </c>
      <c r="I70" s="231">
        <f>'14'!F18</f>
        <v>24527</v>
      </c>
      <c r="J70" s="231">
        <f>'15'!F18</f>
        <v>17757</v>
      </c>
      <c r="K70" s="231">
        <f>'17'!E18</f>
        <v>10576</v>
      </c>
      <c r="L70" s="231">
        <f>'18'!E18</f>
        <v>2234</v>
      </c>
      <c r="M70" s="231">
        <f>'19'!E18</f>
        <v>1174</v>
      </c>
      <c r="N70" s="231">
        <f>'16'!E18</f>
        <v>587</v>
      </c>
      <c r="O70" s="231">
        <v>0</v>
      </c>
      <c r="P70" s="231">
        <f>'20'!H19</f>
        <v>-61660</v>
      </c>
      <c r="Q70" s="231">
        <f t="shared" si="18"/>
        <v>0</v>
      </c>
      <c r="S70" s="5">
        <v>0</v>
      </c>
      <c r="T70" s="232">
        <f t="shared" si="19"/>
        <v>0</v>
      </c>
    </row>
    <row r="71" spans="4:20">
      <c r="D71" s="5" t="str">
        <f t="shared" si="17"/>
        <v>2017-2018</v>
      </c>
      <c r="E71" s="231">
        <v>0</v>
      </c>
      <c r="F71" s="231">
        <f>'11'!$F19</f>
        <v>4644</v>
      </c>
      <c r="G71" s="231">
        <v>0</v>
      </c>
      <c r="H71" s="231">
        <v>0</v>
      </c>
      <c r="I71" s="231">
        <f>'14'!F19</f>
        <v>23001</v>
      </c>
      <c r="J71" s="231">
        <f>'15'!F19</f>
        <v>17682</v>
      </c>
      <c r="K71" s="231">
        <f>'17'!E19</f>
        <v>9400</v>
      </c>
      <c r="L71" s="231">
        <f>'18'!E19</f>
        <v>2162</v>
      </c>
      <c r="M71" s="231">
        <f>'19'!E19</f>
        <v>1102</v>
      </c>
      <c r="N71" s="231">
        <f>'16'!E19</f>
        <v>532</v>
      </c>
      <c r="O71" s="231">
        <v>0</v>
      </c>
      <c r="P71" s="231">
        <f>'20'!H20</f>
        <v>-58523</v>
      </c>
      <c r="Q71" s="231">
        <f t="shared" si="18"/>
        <v>0</v>
      </c>
      <c r="S71" s="5">
        <v>0</v>
      </c>
      <c r="T71" s="232">
        <f t="shared" si="19"/>
        <v>0</v>
      </c>
    </row>
    <row r="72" spans="4:20">
      <c r="D72" s="245" t="str">
        <f t="shared" si="17"/>
        <v>2016-2027</v>
      </c>
      <c r="E72" s="246">
        <v>0</v>
      </c>
      <c r="F72" s="246">
        <f>'11'!$F20</f>
        <v>4745</v>
      </c>
      <c r="G72" s="246">
        <v>0</v>
      </c>
      <c r="H72" s="246">
        <v>0</v>
      </c>
      <c r="I72" s="246">
        <f>'14'!F20</f>
        <v>21922</v>
      </c>
      <c r="J72" s="246">
        <f>'15'!F20</f>
        <v>18029</v>
      </c>
      <c r="K72" s="246">
        <f>'17'!E20</f>
        <v>8984</v>
      </c>
      <c r="L72" s="246">
        <f>'18'!E20</f>
        <v>2103</v>
      </c>
      <c r="M72" s="246">
        <f>'19'!E20</f>
        <v>1031</v>
      </c>
      <c r="N72" s="246">
        <f>'16'!E20</f>
        <v>550</v>
      </c>
      <c r="O72" s="246">
        <v>0</v>
      </c>
      <c r="P72" s="246">
        <f>'20'!H21</f>
        <v>-57364</v>
      </c>
      <c r="Q72" s="246">
        <f t="shared" si="18"/>
        <v>0</v>
      </c>
      <c r="R72" s="245"/>
      <c r="S72" s="245">
        <v>0</v>
      </c>
      <c r="T72" s="247">
        <f t="shared" si="19"/>
        <v>0</v>
      </c>
    </row>
    <row r="73" spans="4:20">
      <c r="D73" s="5" t="str">
        <f t="shared" si="17"/>
        <v>2015-2016</v>
      </c>
      <c r="E73" s="231">
        <v>0</v>
      </c>
      <c r="F73" s="231">
        <f>'11'!$F21</f>
        <v>4689</v>
      </c>
      <c r="G73" s="231">
        <v>0</v>
      </c>
      <c r="H73" s="231">
        <v>0</v>
      </c>
      <c r="I73" s="231">
        <f>'14'!F21</f>
        <v>21436</v>
      </c>
      <c r="J73" s="231">
        <f>'15'!F21</f>
        <v>17127</v>
      </c>
      <c r="K73" s="231">
        <f>'17'!E21</f>
        <v>8709</v>
      </c>
      <c r="L73" s="231">
        <f>'18'!E21</f>
        <v>2079</v>
      </c>
      <c r="M73" s="231">
        <f>'19'!E21</f>
        <v>1008</v>
      </c>
      <c r="N73" s="231">
        <f>'16'!E21</f>
        <v>482</v>
      </c>
      <c r="O73" s="231">
        <v>0</v>
      </c>
      <c r="P73" s="231">
        <f>'20'!H22</f>
        <v>-55530</v>
      </c>
      <c r="Q73" s="231">
        <f t="shared" si="18"/>
        <v>0</v>
      </c>
      <c r="S73" s="5">
        <v>0</v>
      </c>
      <c r="T73" s="232">
        <f t="shared" ref="T73:T83" si="20">Q73-S73</f>
        <v>0</v>
      </c>
    </row>
    <row r="74" spans="4:20">
      <c r="D74" s="5" t="str">
        <f t="shared" si="17"/>
        <v>2014-2015</v>
      </c>
      <c r="E74" s="231">
        <v>0</v>
      </c>
      <c r="F74" s="231">
        <f>'11'!$F22</f>
        <v>4710</v>
      </c>
      <c r="G74" s="231">
        <v>0</v>
      </c>
      <c r="H74" s="231">
        <v>0</v>
      </c>
      <c r="I74" s="231">
        <f>'14'!F22</f>
        <v>21474</v>
      </c>
      <c r="J74" s="231">
        <f>'15'!F22</f>
        <v>16505</v>
      </c>
      <c r="K74" s="231">
        <f>'17'!E22</f>
        <v>8713</v>
      </c>
      <c r="L74" s="231">
        <f>'18'!E22</f>
        <v>2074</v>
      </c>
      <c r="M74" s="231">
        <f>'19'!E22</f>
        <v>1010</v>
      </c>
      <c r="N74" s="231">
        <f>'16'!E22</f>
        <v>459</v>
      </c>
      <c r="O74" s="231">
        <v>0</v>
      </c>
      <c r="P74" s="231">
        <f>'20'!H23</f>
        <v>-54945</v>
      </c>
      <c r="Q74" s="231">
        <f t="shared" si="18"/>
        <v>0</v>
      </c>
      <c r="S74" s="5">
        <v>0</v>
      </c>
      <c r="T74" s="232">
        <f t="shared" si="20"/>
        <v>0</v>
      </c>
    </row>
    <row r="75" spans="4:20">
      <c r="D75" s="5" t="str">
        <f t="shared" si="17"/>
        <v>2013-2014</v>
      </c>
      <c r="E75" s="231">
        <v>0</v>
      </c>
      <c r="F75" s="231">
        <f>'11'!$F23</f>
        <v>4484</v>
      </c>
      <c r="G75" s="231">
        <v>0</v>
      </c>
      <c r="H75" s="231">
        <v>0</v>
      </c>
      <c r="I75" s="231">
        <f>'14'!F23</f>
        <v>20935</v>
      </c>
      <c r="J75" s="231">
        <f>'15'!F23</f>
        <v>15900</v>
      </c>
      <c r="K75" s="231">
        <f>'17'!E23</f>
        <v>8635</v>
      </c>
      <c r="L75" s="231">
        <f>'18'!E23</f>
        <v>2067</v>
      </c>
      <c r="M75" s="231">
        <f>'19'!E23</f>
        <v>984</v>
      </c>
      <c r="N75" s="231">
        <f>'16'!E23</f>
        <v>388</v>
      </c>
      <c r="O75" s="231">
        <v>0</v>
      </c>
      <c r="P75" s="231">
        <f>'20'!H24</f>
        <v>-53393</v>
      </c>
      <c r="Q75" s="231">
        <f t="shared" si="18"/>
        <v>0</v>
      </c>
      <c r="S75" s="5">
        <v>0</v>
      </c>
      <c r="T75" s="232">
        <f t="shared" si="20"/>
        <v>0</v>
      </c>
    </row>
    <row r="76" spans="4:20">
      <c r="D76" s="5" t="str">
        <f t="shared" si="17"/>
        <v>2012-2013</v>
      </c>
      <c r="E76" s="231">
        <v>0</v>
      </c>
      <c r="F76" s="231">
        <f>'11'!$F24</f>
        <v>4387</v>
      </c>
      <c r="G76" s="231">
        <v>0</v>
      </c>
      <c r="H76" s="231">
        <v>0</v>
      </c>
      <c r="I76" s="231">
        <f>'14'!F24</f>
        <v>20275</v>
      </c>
      <c r="J76" s="231">
        <f>'15'!F24</f>
        <v>15253</v>
      </c>
      <c r="K76" s="231">
        <f>'17'!E24</f>
        <v>8510</v>
      </c>
      <c r="L76" s="231">
        <f>'18'!E24</f>
        <v>2038</v>
      </c>
      <c r="M76" s="231">
        <f>'19'!E24</f>
        <v>963</v>
      </c>
      <c r="N76" s="231">
        <f>'16'!E24</f>
        <v>425</v>
      </c>
      <c r="O76" s="231">
        <v>0</v>
      </c>
      <c r="P76" s="231">
        <f>'20'!H25</f>
        <v>-51851</v>
      </c>
      <c r="Q76" s="231">
        <f t="shared" si="18"/>
        <v>0</v>
      </c>
      <c r="S76" s="5">
        <v>0</v>
      </c>
      <c r="T76" s="232">
        <f t="shared" si="20"/>
        <v>0</v>
      </c>
    </row>
    <row r="77" spans="4:20">
      <c r="D77" s="5" t="str">
        <f t="shared" si="17"/>
        <v>2011-2012</v>
      </c>
      <c r="E77" s="231">
        <v>0</v>
      </c>
      <c r="F77" s="231">
        <f>'11'!$F25</f>
        <v>4652</v>
      </c>
      <c r="G77" s="231">
        <v>0</v>
      </c>
      <c r="H77" s="231">
        <v>0</v>
      </c>
      <c r="I77" s="231">
        <f>'14'!F25</f>
        <v>19163</v>
      </c>
      <c r="J77" s="231">
        <f>'15'!F25</f>
        <v>14888</v>
      </c>
      <c r="K77" s="231">
        <f>'17'!E25</f>
        <v>8302</v>
      </c>
      <c r="L77" s="231">
        <f>'18'!E25</f>
        <v>1892</v>
      </c>
      <c r="M77" s="231">
        <f>'19'!E25</f>
        <v>903</v>
      </c>
      <c r="N77" s="231">
        <f>'16'!E25</f>
        <v>374</v>
      </c>
      <c r="O77" s="231">
        <v>0</v>
      </c>
      <c r="P77" s="231">
        <f>'20'!H26</f>
        <v>-50174</v>
      </c>
      <c r="Q77" s="231">
        <f t="shared" si="18"/>
        <v>0</v>
      </c>
      <c r="S77" s="5">
        <v>0</v>
      </c>
      <c r="T77" s="232">
        <f t="shared" si="20"/>
        <v>0</v>
      </c>
    </row>
    <row r="78" spans="4:20">
      <c r="D78" s="5" t="str">
        <f t="shared" si="17"/>
        <v>2010-2011</v>
      </c>
      <c r="E78" s="231">
        <v>0</v>
      </c>
      <c r="F78" s="231">
        <f>'11'!$F27</f>
        <v>4071</v>
      </c>
      <c r="G78" s="231">
        <v>0</v>
      </c>
      <c r="H78" s="231">
        <v>0</v>
      </c>
      <c r="I78" s="231">
        <f>'14'!F27</f>
        <v>18096</v>
      </c>
      <c r="J78" s="231">
        <f>'15'!F27</f>
        <v>11191</v>
      </c>
      <c r="K78" s="231">
        <f>'17'!E27</f>
        <v>8195</v>
      </c>
      <c r="L78" s="231">
        <f>'18'!E27</f>
        <v>1927</v>
      </c>
      <c r="M78" s="231">
        <f>'19'!E27</f>
        <v>1005</v>
      </c>
      <c r="N78" s="231">
        <f>'16'!E27</f>
        <v>319</v>
      </c>
      <c r="O78" s="231">
        <v>0</v>
      </c>
      <c r="P78" s="231">
        <f>'20'!H28</f>
        <v>-44804</v>
      </c>
      <c r="Q78" s="231">
        <f t="shared" si="18"/>
        <v>0</v>
      </c>
      <c r="S78" s="5">
        <v>0</v>
      </c>
      <c r="T78" s="232">
        <f t="shared" si="20"/>
        <v>0</v>
      </c>
    </row>
    <row r="79" spans="4:20">
      <c r="D79" s="5" t="str">
        <f t="shared" si="17"/>
        <v>2009-2010</v>
      </c>
      <c r="E79" s="231">
        <v>0</v>
      </c>
      <c r="F79" s="231">
        <f>'11'!$F28</f>
        <v>3812</v>
      </c>
      <c r="G79" s="231">
        <v>0</v>
      </c>
      <c r="H79" s="231">
        <v>0</v>
      </c>
      <c r="I79" s="231">
        <f>'14'!F28</f>
        <v>17540</v>
      </c>
      <c r="J79" s="231">
        <f>'15'!F28</f>
        <v>11202</v>
      </c>
      <c r="K79" s="231">
        <f>'17'!E28</f>
        <v>7938</v>
      </c>
      <c r="L79" s="231">
        <f>'18'!E28</f>
        <v>1798</v>
      </c>
      <c r="M79" s="231">
        <f>'19'!E28</f>
        <v>900</v>
      </c>
      <c r="N79" s="231">
        <f>'16'!E28</f>
        <v>299</v>
      </c>
      <c r="O79" s="231">
        <v>0</v>
      </c>
      <c r="P79" s="231">
        <f>'20'!H29</f>
        <v>-43489</v>
      </c>
      <c r="Q79" s="231">
        <f t="shared" si="18"/>
        <v>0</v>
      </c>
      <c r="S79" s="5">
        <v>0</v>
      </c>
      <c r="T79" s="232">
        <f t="shared" si="20"/>
        <v>0</v>
      </c>
    </row>
    <row r="80" spans="4:20">
      <c r="D80" s="242" t="str">
        <f t="shared" si="17"/>
        <v>2008-2009</v>
      </c>
      <c r="E80" s="243"/>
      <c r="F80" s="243"/>
      <c r="G80" s="243"/>
      <c r="H80" s="243"/>
      <c r="I80" s="243"/>
      <c r="J80" s="243"/>
      <c r="K80" s="243"/>
      <c r="L80" s="243"/>
      <c r="M80" s="243"/>
      <c r="N80" s="243"/>
      <c r="O80" s="243"/>
      <c r="P80" s="243"/>
      <c r="Q80" s="243">
        <f t="shared" si="18"/>
        <v>0</v>
      </c>
      <c r="R80" s="242"/>
      <c r="S80" s="242">
        <v>0</v>
      </c>
      <c r="T80" s="244">
        <f t="shared" si="20"/>
        <v>0</v>
      </c>
    </row>
    <row r="81" spans="4:20">
      <c r="D81" s="5" t="str">
        <f t="shared" si="17"/>
        <v>2007-2008</v>
      </c>
      <c r="Q81" s="231">
        <f t="shared" si="18"/>
        <v>0</v>
      </c>
      <c r="S81" s="5">
        <v>0</v>
      </c>
      <c r="T81" s="232">
        <f t="shared" si="20"/>
        <v>0</v>
      </c>
    </row>
    <row r="82" spans="4:20">
      <c r="D82" s="5" t="str">
        <f t="shared" si="17"/>
        <v>2006-2007</v>
      </c>
      <c r="Q82" s="231">
        <f t="shared" si="18"/>
        <v>0</v>
      </c>
      <c r="S82" s="5">
        <v>0</v>
      </c>
      <c r="T82" s="232">
        <f t="shared" si="20"/>
        <v>0</v>
      </c>
    </row>
    <row r="83" spans="4:20">
      <c r="D83" s="5" t="str">
        <f t="shared" si="17"/>
        <v>2005-2006</v>
      </c>
      <c r="Q83" s="231">
        <f t="shared" si="18"/>
        <v>0</v>
      </c>
      <c r="S83" s="5">
        <v>0</v>
      </c>
      <c r="T83" s="232">
        <f t="shared" si="20"/>
        <v>0</v>
      </c>
    </row>
    <row r="84" spans="4:20">
      <c r="T84" s="232"/>
    </row>
    <row r="85" spans="4:20">
      <c r="D85" s="498" t="s">
        <v>322</v>
      </c>
      <c r="E85" s="498"/>
      <c r="F85" s="498"/>
      <c r="G85" s="498"/>
      <c r="H85" s="498"/>
      <c r="I85" s="498"/>
      <c r="J85" s="498"/>
      <c r="K85" s="498"/>
      <c r="L85" s="498"/>
      <c r="M85" s="498"/>
      <c r="N85" s="498"/>
      <c r="O85" s="498"/>
      <c r="P85" s="498"/>
      <c r="Q85" s="498"/>
      <c r="R85" s="498"/>
      <c r="S85" s="498"/>
      <c r="T85" s="498"/>
    </row>
    <row r="86" spans="4:20">
      <c r="E86" s="229" t="s">
        <v>306</v>
      </c>
      <c r="F86" s="229" t="s">
        <v>307</v>
      </c>
      <c r="G86" s="229" t="s">
        <v>308</v>
      </c>
      <c r="H86" s="229" t="s">
        <v>309</v>
      </c>
      <c r="I86" s="229" t="s">
        <v>418</v>
      </c>
      <c r="J86" s="229" t="s">
        <v>419</v>
      </c>
      <c r="K86" s="229" t="s">
        <v>310</v>
      </c>
      <c r="L86" s="229" t="s">
        <v>311</v>
      </c>
      <c r="M86" s="229" t="s">
        <v>312</v>
      </c>
      <c r="N86" s="229" t="s">
        <v>313</v>
      </c>
      <c r="O86" s="229" t="s">
        <v>314</v>
      </c>
      <c r="P86" s="229" t="s">
        <v>315</v>
      </c>
      <c r="Q86" s="229" t="s">
        <v>316</v>
      </c>
      <c r="S86" s="230" t="s">
        <v>321</v>
      </c>
      <c r="T86" s="230" t="s">
        <v>225</v>
      </c>
    </row>
    <row r="87" spans="4:20">
      <c r="D87" s="5" t="str">
        <f t="shared" ref="D87:D90" si="21">D35</f>
        <v>2027-2028</v>
      </c>
      <c r="E87" s="231">
        <f>'10'!$F9</f>
        <v>29102</v>
      </c>
      <c r="F87" s="231">
        <f>'11'!$H9</f>
        <v>1326</v>
      </c>
      <c r="G87" s="231">
        <v>0</v>
      </c>
      <c r="H87" s="231">
        <f>'13'!$D9</f>
        <v>1158</v>
      </c>
      <c r="I87" s="231">
        <f>'14'!$H9</f>
        <v>390</v>
      </c>
      <c r="J87" s="231">
        <f>'15'!$H9</f>
        <v>1377</v>
      </c>
      <c r="K87" s="231">
        <f>'17'!$G9</f>
        <v>78</v>
      </c>
      <c r="L87" s="231">
        <f>'18'!$G9</f>
        <v>80</v>
      </c>
      <c r="M87" s="231">
        <f>'19'!$G9</f>
        <v>203</v>
      </c>
      <c r="N87" s="231">
        <f>'16'!$G9</f>
        <v>79</v>
      </c>
      <c r="O87" s="231">
        <v>0</v>
      </c>
      <c r="P87" s="231">
        <f>'20'!$J10</f>
        <v>-845</v>
      </c>
      <c r="Q87" s="231">
        <f t="shared" ref="Q87:Q90" si="22">SUM(E87:P87)</f>
        <v>32948</v>
      </c>
      <c r="S87" s="5">
        <f>'1'!F10</f>
        <v>32948</v>
      </c>
      <c r="T87" s="232">
        <f t="shared" ref="T87:T90" si="23">Q87-S87</f>
        <v>0</v>
      </c>
    </row>
    <row r="88" spans="4:20">
      <c r="D88" s="5" t="str">
        <f t="shared" si="21"/>
        <v>2026-2027</v>
      </c>
      <c r="E88" s="231">
        <f>'10'!$F10</f>
        <v>28905</v>
      </c>
      <c r="F88" s="231">
        <f>'11'!$H10</f>
        <v>912</v>
      </c>
      <c r="G88" s="231">
        <v>0</v>
      </c>
      <c r="H88" s="231">
        <f>'13'!$D10</f>
        <v>1312</v>
      </c>
      <c r="I88" s="231">
        <f>'14'!$H10</f>
        <v>393</v>
      </c>
      <c r="J88" s="231">
        <f>'15'!$H10</f>
        <v>1173</v>
      </c>
      <c r="K88" s="231">
        <f>'17'!$G10</f>
        <v>111</v>
      </c>
      <c r="L88" s="231">
        <f>'18'!$G10</f>
        <v>80</v>
      </c>
      <c r="M88" s="231">
        <f>'19'!$G10</f>
        <v>192</v>
      </c>
      <c r="N88" s="231">
        <f>'16'!$G10</f>
        <v>71</v>
      </c>
      <c r="O88" s="231">
        <v>0</v>
      </c>
      <c r="P88" s="231">
        <f>'20'!$J11</f>
        <v>-1018</v>
      </c>
      <c r="Q88" s="231">
        <f t="shared" si="22"/>
        <v>32131</v>
      </c>
      <c r="S88" s="5">
        <f>'1'!F11</f>
        <v>32131</v>
      </c>
      <c r="T88" s="232">
        <f t="shared" si="23"/>
        <v>0</v>
      </c>
    </row>
    <row r="89" spans="4:20">
      <c r="D89" s="5" t="str">
        <f t="shared" si="21"/>
        <v>2025-2026</v>
      </c>
      <c r="E89" s="231">
        <f>'10'!$F11</f>
        <v>27400</v>
      </c>
      <c r="F89" s="231">
        <f>'11'!$H11</f>
        <v>655</v>
      </c>
      <c r="G89" s="231">
        <v>0</v>
      </c>
      <c r="H89" s="231">
        <f>'13'!$D11</f>
        <v>1392</v>
      </c>
      <c r="I89" s="231">
        <f>'14'!$H11</f>
        <v>428</v>
      </c>
      <c r="J89" s="231">
        <f>'15'!$H11</f>
        <v>1360</v>
      </c>
      <c r="K89" s="231">
        <f>'17'!$G11</f>
        <v>148</v>
      </c>
      <c r="L89" s="231">
        <f>'18'!$G11</f>
        <v>80</v>
      </c>
      <c r="M89" s="231">
        <f>'19'!$G11</f>
        <v>182</v>
      </c>
      <c r="N89" s="231">
        <f>'16'!$G11</f>
        <v>64</v>
      </c>
      <c r="O89" s="231">
        <v>0</v>
      </c>
      <c r="P89" s="231">
        <f>'20'!$J12</f>
        <v>-1132</v>
      </c>
      <c r="Q89" s="231">
        <f t="shared" si="22"/>
        <v>30577</v>
      </c>
      <c r="S89" s="5">
        <f>'1'!F12</f>
        <v>30577</v>
      </c>
      <c r="T89" s="232">
        <f t="shared" si="23"/>
        <v>0</v>
      </c>
    </row>
    <row r="90" spans="4:20">
      <c r="D90" s="5" t="str">
        <f t="shared" si="21"/>
        <v>2024-2025</v>
      </c>
      <c r="E90" s="231">
        <f>'10'!$F12</f>
        <v>27650</v>
      </c>
      <c r="F90" s="231">
        <f>'11'!$H12</f>
        <v>461</v>
      </c>
      <c r="G90" s="231">
        <v>0</v>
      </c>
      <c r="H90" s="231">
        <f>'13'!$D12</f>
        <v>1373</v>
      </c>
      <c r="I90" s="231">
        <f>'14'!$H12</f>
        <v>419</v>
      </c>
      <c r="J90" s="231">
        <f>'15'!$H12</f>
        <v>1334</v>
      </c>
      <c r="K90" s="231">
        <f>'17'!$G12</f>
        <v>148</v>
      </c>
      <c r="L90" s="231">
        <f>'18'!$G12</f>
        <v>80</v>
      </c>
      <c r="M90" s="231">
        <f>'19'!$G12</f>
        <v>173</v>
      </c>
      <c r="N90" s="231">
        <f>'16'!$G12</f>
        <v>58</v>
      </c>
      <c r="O90" s="231">
        <v>0</v>
      </c>
      <c r="P90" s="231">
        <f>'20'!$J13</f>
        <v>-1198</v>
      </c>
      <c r="Q90" s="231">
        <f t="shared" si="22"/>
        <v>30498</v>
      </c>
      <c r="S90" s="5">
        <f>'1'!F13</f>
        <v>30498</v>
      </c>
      <c r="T90" s="232">
        <f t="shared" si="23"/>
        <v>0</v>
      </c>
    </row>
    <row r="91" spans="4:20">
      <c r="D91" s="5" t="str">
        <f t="shared" ref="D91:D109" si="24">D39</f>
        <v>2023-2024</v>
      </c>
      <c r="E91" s="231">
        <f>'10'!$F13</f>
        <v>27727</v>
      </c>
      <c r="F91" s="231">
        <f>'11'!$H13</f>
        <v>461</v>
      </c>
      <c r="G91" s="231">
        <v>0</v>
      </c>
      <c r="H91" s="231">
        <f>'13'!$D13</f>
        <v>1261</v>
      </c>
      <c r="I91" s="231">
        <f>'14'!$H13</f>
        <v>335</v>
      </c>
      <c r="J91" s="231">
        <f>'15'!$H13</f>
        <v>1656</v>
      </c>
      <c r="K91" s="231">
        <f>'17'!$G13</f>
        <v>176</v>
      </c>
      <c r="L91" s="231">
        <f>'18'!$G13</f>
        <v>65</v>
      </c>
      <c r="M91" s="231">
        <f>'19'!$G13</f>
        <v>165</v>
      </c>
      <c r="N91" s="231">
        <f>'16'!$G13</f>
        <v>43</v>
      </c>
      <c r="O91" s="231">
        <v>0</v>
      </c>
      <c r="P91" s="231">
        <f>'20'!$J14</f>
        <v>-1013</v>
      </c>
      <c r="Q91" s="231">
        <f>SUM(E91:P91)</f>
        <v>30876</v>
      </c>
      <c r="S91" s="5">
        <f>'1'!F14</f>
        <v>30876</v>
      </c>
      <c r="T91" s="232">
        <f>Q91-S91</f>
        <v>0</v>
      </c>
    </row>
    <row r="92" spans="4:20">
      <c r="D92" s="5" t="str">
        <f t="shared" si="24"/>
        <v>2022-2023</v>
      </c>
      <c r="E92" s="231">
        <f>'10'!$F14</f>
        <v>25824</v>
      </c>
      <c r="F92" s="231">
        <f>'11'!$H14</f>
        <v>417</v>
      </c>
      <c r="G92" s="231">
        <v>0</v>
      </c>
      <c r="H92" s="231">
        <f>'13'!$D14</f>
        <v>1254</v>
      </c>
      <c r="I92" s="231">
        <f>'14'!$H14</f>
        <v>316</v>
      </c>
      <c r="J92" s="231">
        <f>'15'!$H14</f>
        <v>1424</v>
      </c>
      <c r="K92" s="231">
        <f>'17'!$G14</f>
        <v>112</v>
      </c>
      <c r="L92" s="231">
        <f>'18'!$G14</f>
        <v>55</v>
      </c>
      <c r="M92" s="231">
        <f>'19'!$G14</f>
        <v>157</v>
      </c>
      <c r="N92" s="231">
        <f>'16'!$G14</f>
        <v>31</v>
      </c>
      <c r="O92" s="231">
        <v>0</v>
      </c>
      <c r="P92" s="231">
        <f>'20'!$J15</f>
        <v>-853</v>
      </c>
      <c r="Q92" s="231">
        <f>SUM(E92:P92)</f>
        <v>28737</v>
      </c>
      <c r="S92" s="5">
        <f>'1'!F15</f>
        <v>28737</v>
      </c>
      <c r="T92" s="232">
        <f>Q92-S92</f>
        <v>0</v>
      </c>
    </row>
    <row r="93" spans="4:20">
      <c r="D93" s="5" t="str">
        <f t="shared" si="24"/>
        <v>2021-2022</v>
      </c>
      <c r="E93" s="231">
        <f>'10'!$F15</f>
        <v>26375</v>
      </c>
      <c r="F93" s="231">
        <f>'11'!$H15</f>
        <v>538</v>
      </c>
      <c r="G93" s="231">
        <v>0</v>
      </c>
      <c r="H93" s="231">
        <f>'13'!$D15</f>
        <v>1804</v>
      </c>
      <c r="I93" s="231">
        <f>'14'!$H15</f>
        <v>325</v>
      </c>
      <c r="J93" s="231">
        <f>'15'!$H15</f>
        <v>1220</v>
      </c>
      <c r="K93" s="231">
        <f>'17'!$G15</f>
        <v>59</v>
      </c>
      <c r="L93" s="231">
        <f>'18'!$G15</f>
        <v>53</v>
      </c>
      <c r="M93" s="231">
        <f>'19'!$G15</f>
        <v>141</v>
      </c>
      <c r="N93" s="231">
        <f>'16'!$G15</f>
        <v>26</v>
      </c>
      <c r="O93" s="231">
        <v>0</v>
      </c>
      <c r="P93" s="231">
        <f>'20'!$J16</f>
        <v>-1357</v>
      </c>
      <c r="Q93" s="231">
        <f t="shared" ref="Q93:Q98" si="25">SUM(E93:P93)</f>
        <v>29184</v>
      </c>
      <c r="S93" s="5">
        <f>'1'!F16</f>
        <v>29184</v>
      </c>
      <c r="T93" s="232">
        <f t="shared" ref="T93:T98" si="26">Q93-S93</f>
        <v>0</v>
      </c>
    </row>
    <row r="94" spans="4:20">
      <c r="D94" s="5" t="str">
        <f t="shared" si="24"/>
        <v>2020-2021</v>
      </c>
      <c r="E94" s="231">
        <f>'10'!$F16</f>
        <v>27904</v>
      </c>
      <c r="F94" s="231">
        <f>'11'!$H16</f>
        <v>730</v>
      </c>
      <c r="G94" s="231">
        <v>0</v>
      </c>
      <c r="H94" s="231">
        <f>'13'!$D16</f>
        <v>1022</v>
      </c>
      <c r="I94" s="231">
        <f>'14'!$H16</f>
        <v>252</v>
      </c>
      <c r="J94" s="231">
        <f>'15'!$H16</f>
        <v>1293</v>
      </c>
      <c r="K94" s="231">
        <f>'17'!$G16</f>
        <v>57</v>
      </c>
      <c r="L94" s="231">
        <f>'18'!$G16</f>
        <v>45</v>
      </c>
      <c r="M94" s="231">
        <f>'19'!$G16</f>
        <v>131</v>
      </c>
      <c r="N94" s="231">
        <f>'16'!$G16</f>
        <v>18</v>
      </c>
      <c r="O94" s="231">
        <v>0</v>
      </c>
      <c r="P94" s="231">
        <f>'20'!$J17</f>
        <v>-736</v>
      </c>
      <c r="Q94" s="231">
        <f t="shared" si="25"/>
        <v>30716</v>
      </c>
      <c r="S94" s="5">
        <f>'1'!F17</f>
        <v>30716</v>
      </c>
      <c r="T94" s="232">
        <f t="shared" si="26"/>
        <v>0</v>
      </c>
    </row>
    <row r="95" spans="4:20">
      <c r="D95" s="5" t="str">
        <f t="shared" si="24"/>
        <v>2019-2020</v>
      </c>
      <c r="E95" s="231">
        <f>'10'!$F17</f>
        <v>22975</v>
      </c>
      <c r="F95" s="231">
        <f>'11'!$H17</f>
        <v>581</v>
      </c>
      <c r="G95" s="231">
        <v>0</v>
      </c>
      <c r="H95" s="231">
        <f>'13'!$D17</f>
        <v>1744</v>
      </c>
      <c r="I95" s="231">
        <f>'14'!$H17</f>
        <v>173</v>
      </c>
      <c r="J95" s="231">
        <f>'15'!$H17</f>
        <v>664</v>
      </c>
      <c r="K95" s="231">
        <f>'17'!$G17</f>
        <v>48</v>
      </c>
      <c r="L95" s="231">
        <f>'18'!$G17</f>
        <v>52</v>
      </c>
      <c r="M95" s="231">
        <f>'19'!$G17</f>
        <v>131</v>
      </c>
      <c r="N95" s="231">
        <f>'16'!$G17</f>
        <v>23</v>
      </c>
      <c r="O95" s="231">
        <v>0</v>
      </c>
      <c r="P95" s="231">
        <f>'20'!$J18</f>
        <v>-1163</v>
      </c>
      <c r="Q95" s="231">
        <f t="shared" si="25"/>
        <v>25228</v>
      </c>
      <c r="S95" s="5">
        <f>'1'!F18</f>
        <v>25228</v>
      </c>
      <c r="T95" s="232">
        <f t="shared" si="26"/>
        <v>0</v>
      </c>
    </row>
    <row r="96" spans="4:20">
      <c r="D96" s="5" t="str">
        <f t="shared" si="24"/>
        <v>2018-2019</v>
      </c>
      <c r="E96" s="231">
        <f>'10'!$F18</f>
        <v>21034</v>
      </c>
      <c r="F96" s="231">
        <f>'11'!$H18</f>
        <v>473</v>
      </c>
      <c r="G96" s="231">
        <v>0</v>
      </c>
      <c r="H96" s="231">
        <f>'13'!$D18</f>
        <v>975</v>
      </c>
      <c r="I96" s="231">
        <f>'14'!$H18</f>
        <v>161</v>
      </c>
      <c r="J96" s="231">
        <f>'15'!$H18</f>
        <v>938</v>
      </c>
      <c r="K96" s="231">
        <f>'17'!$G18</f>
        <v>42</v>
      </c>
      <c r="L96" s="231">
        <f>'18'!$G18</f>
        <v>36</v>
      </c>
      <c r="M96" s="231">
        <f>'19'!$G18</f>
        <v>119</v>
      </c>
      <c r="N96" s="231">
        <f>'16'!$G18</f>
        <v>18</v>
      </c>
      <c r="O96" s="231">
        <v>0</v>
      </c>
      <c r="P96" s="231">
        <f>'20'!$J19</f>
        <v>-676</v>
      </c>
      <c r="Q96" s="231">
        <f t="shared" si="25"/>
        <v>23120</v>
      </c>
      <c r="S96" s="5">
        <f>'1'!F19</f>
        <v>23120</v>
      </c>
      <c r="T96" s="232">
        <f t="shared" si="26"/>
        <v>0</v>
      </c>
    </row>
    <row r="97" spans="4:20">
      <c r="D97" s="5" t="str">
        <f t="shared" si="24"/>
        <v>2017-2018</v>
      </c>
      <c r="E97" s="231">
        <f>'10'!$F19</f>
        <v>20072</v>
      </c>
      <c r="F97" s="231">
        <f>'11'!$H19</f>
        <v>311</v>
      </c>
      <c r="G97" s="231">
        <v>0</v>
      </c>
      <c r="H97" s="231">
        <f>'13'!$D19</f>
        <v>1298</v>
      </c>
      <c r="I97" s="231">
        <f>'14'!$H19</f>
        <v>158</v>
      </c>
      <c r="J97" s="231">
        <f>'15'!$H19</f>
        <v>1124</v>
      </c>
      <c r="K97" s="231">
        <f>'17'!$G19</f>
        <v>33</v>
      </c>
      <c r="L97" s="231">
        <f>'18'!$G19</f>
        <v>34</v>
      </c>
      <c r="M97" s="231">
        <f>'19'!$G19</f>
        <v>115</v>
      </c>
      <c r="N97" s="231">
        <f>'16'!$G19</f>
        <v>15</v>
      </c>
      <c r="O97" s="231">
        <v>0</v>
      </c>
      <c r="P97" s="231">
        <f>'20'!$J20</f>
        <v>-675</v>
      </c>
      <c r="Q97" s="231">
        <f t="shared" si="25"/>
        <v>22485</v>
      </c>
      <c r="S97" s="5">
        <f>'1'!F20</f>
        <v>22485</v>
      </c>
      <c r="T97" s="232">
        <f t="shared" si="26"/>
        <v>0</v>
      </c>
    </row>
    <row r="98" spans="4:20">
      <c r="D98" s="245" t="str">
        <f t="shared" si="24"/>
        <v>2016-2027</v>
      </c>
      <c r="E98" s="246">
        <f>'10'!$F20</f>
        <v>18582</v>
      </c>
      <c r="F98" s="246">
        <f>'11'!$H20</f>
        <v>114</v>
      </c>
      <c r="G98" s="246">
        <v>0</v>
      </c>
      <c r="H98" s="246">
        <f>'13'!$D20</f>
        <v>774</v>
      </c>
      <c r="I98" s="246">
        <f>'14'!$H20</f>
        <v>163</v>
      </c>
      <c r="J98" s="246">
        <f>'15'!$H20</f>
        <v>945</v>
      </c>
      <c r="K98" s="246">
        <f>'17'!$G20</f>
        <v>41</v>
      </c>
      <c r="L98" s="246">
        <f>'18'!$G20</f>
        <v>34</v>
      </c>
      <c r="M98" s="246">
        <f>'19'!$G20</f>
        <v>107</v>
      </c>
      <c r="N98" s="246">
        <f>'16'!$G20</f>
        <v>13</v>
      </c>
      <c r="O98" s="246">
        <v>0</v>
      </c>
      <c r="P98" s="246">
        <f>'20'!$J21</f>
        <v>-594</v>
      </c>
      <c r="Q98" s="246">
        <f t="shared" si="25"/>
        <v>20179</v>
      </c>
      <c r="R98" s="245"/>
      <c r="S98" s="245">
        <f>'1'!F21</f>
        <v>20179</v>
      </c>
      <c r="T98" s="247">
        <f t="shared" si="26"/>
        <v>0</v>
      </c>
    </row>
    <row r="99" spans="4:20">
      <c r="D99" s="5" t="str">
        <f t="shared" si="24"/>
        <v>2015-2016</v>
      </c>
      <c r="E99" s="231">
        <f>'10'!$F21</f>
        <v>17413</v>
      </c>
      <c r="F99" s="231">
        <f>'11'!$H21</f>
        <v>67</v>
      </c>
      <c r="G99" s="231">
        <v>0</v>
      </c>
      <c r="H99" s="231">
        <f>'13'!$D21</f>
        <v>748</v>
      </c>
      <c r="I99" s="231">
        <f>'14'!$H21</f>
        <v>117</v>
      </c>
      <c r="J99" s="231">
        <f>'15'!$H21</f>
        <v>952</v>
      </c>
      <c r="K99" s="231">
        <f>'17'!$G21</f>
        <v>33</v>
      </c>
      <c r="L99" s="231">
        <f>'18'!$G21</f>
        <v>43</v>
      </c>
      <c r="M99" s="231">
        <f>'19'!$G21</f>
        <v>111</v>
      </c>
      <c r="N99" s="231">
        <f>'16'!$G21</f>
        <v>14</v>
      </c>
      <c r="O99" s="231">
        <v>0</v>
      </c>
      <c r="P99" s="231">
        <f>'20'!$J22</f>
        <v>-597</v>
      </c>
      <c r="Q99" s="231">
        <f t="shared" ref="Q99:Q109" si="27">SUM(E99:P99)</f>
        <v>18901</v>
      </c>
      <c r="S99" s="5">
        <f>'1'!F22</f>
        <v>18901</v>
      </c>
      <c r="T99" s="232">
        <f t="shared" ref="T99:T109" si="28">Q99-S99</f>
        <v>0</v>
      </c>
    </row>
    <row r="100" spans="4:20">
      <c r="D100" s="5" t="str">
        <f t="shared" si="24"/>
        <v>2014-2015</v>
      </c>
      <c r="E100" s="231">
        <f>'10'!$F22</f>
        <v>17260</v>
      </c>
      <c r="F100" s="231">
        <f>'11'!$H22</f>
        <v>89</v>
      </c>
      <c r="G100" s="231">
        <v>0</v>
      </c>
      <c r="H100" s="231">
        <f>'13'!$D22</f>
        <v>788</v>
      </c>
      <c r="I100" s="231">
        <f>'14'!$H22</f>
        <v>132</v>
      </c>
      <c r="J100" s="231">
        <f>'15'!$H22</f>
        <v>629</v>
      </c>
      <c r="K100" s="231">
        <f>'17'!$G22</f>
        <v>28</v>
      </c>
      <c r="L100" s="231">
        <f>'18'!$G22</f>
        <v>50</v>
      </c>
      <c r="M100" s="231">
        <f>'19'!$G22</f>
        <v>122</v>
      </c>
      <c r="N100" s="231">
        <f>'16'!$G22</f>
        <v>13</v>
      </c>
      <c r="O100" s="231">
        <v>0</v>
      </c>
      <c r="P100" s="231">
        <f>'20'!$J23</f>
        <v>-572</v>
      </c>
      <c r="Q100" s="231">
        <f t="shared" si="27"/>
        <v>18539</v>
      </c>
      <c r="S100" s="5">
        <f>'1'!F23</f>
        <v>18539</v>
      </c>
      <c r="T100" s="232">
        <f t="shared" si="28"/>
        <v>0</v>
      </c>
    </row>
    <row r="101" spans="4:20">
      <c r="D101" s="5" t="str">
        <f t="shared" si="24"/>
        <v>2013-2014</v>
      </c>
      <c r="E101" s="231">
        <f>'10'!$F23</f>
        <v>16958</v>
      </c>
      <c r="F101" s="231">
        <f>'11'!$H23</f>
        <v>115</v>
      </c>
      <c r="G101" s="231">
        <v>0</v>
      </c>
      <c r="H101" s="231">
        <f>'13'!$D23</f>
        <v>813</v>
      </c>
      <c r="I101" s="231">
        <f>'14'!$H23</f>
        <v>103</v>
      </c>
      <c r="J101" s="231">
        <f>'15'!$H23</f>
        <v>985</v>
      </c>
      <c r="K101" s="231">
        <f>'17'!$G23</f>
        <v>24</v>
      </c>
      <c r="L101" s="231">
        <f>'18'!$G23</f>
        <v>31</v>
      </c>
      <c r="M101" s="231">
        <f>'19'!$G23</f>
        <v>115</v>
      </c>
      <c r="N101" s="231">
        <f>'16'!$G23</f>
        <v>10</v>
      </c>
      <c r="O101" s="231">
        <v>0</v>
      </c>
      <c r="P101" s="231">
        <f>'20'!$J24</f>
        <v>-604</v>
      </c>
      <c r="Q101" s="231">
        <f t="shared" si="27"/>
        <v>18550</v>
      </c>
      <c r="S101" s="5">
        <f>'1'!F24</f>
        <v>18550</v>
      </c>
      <c r="T101" s="232">
        <f t="shared" si="28"/>
        <v>0</v>
      </c>
    </row>
    <row r="102" spans="4:20">
      <c r="D102" s="5" t="str">
        <f t="shared" si="24"/>
        <v>2012-2013</v>
      </c>
      <c r="E102" s="231">
        <f>'10'!$F24</f>
        <v>15707</v>
      </c>
      <c r="F102" s="231">
        <f>'11'!$H24</f>
        <v>160</v>
      </c>
      <c r="G102" s="231">
        <v>0</v>
      </c>
      <c r="H102" s="231">
        <f>'13'!$D24</f>
        <v>873</v>
      </c>
      <c r="I102" s="231">
        <f>'14'!$H24</f>
        <v>109</v>
      </c>
      <c r="J102" s="231">
        <f>'15'!$H24</f>
        <v>1087</v>
      </c>
      <c r="K102" s="231">
        <f>'17'!$G24</f>
        <v>28</v>
      </c>
      <c r="L102" s="231">
        <f>'18'!$G24</f>
        <v>46</v>
      </c>
      <c r="M102" s="231">
        <f>'19'!$G24</f>
        <v>111</v>
      </c>
      <c r="N102" s="231">
        <f>'16'!$G24</f>
        <v>12</v>
      </c>
      <c r="O102" s="231">
        <v>0</v>
      </c>
      <c r="P102" s="231">
        <f>'20'!$J25</f>
        <v>-616</v>
      </c>
      <c r="Q102" s="231">
        <f t="shared" si="27"/>
        <v>17517</v>
      </c>
      <c r="S102" s="5">
        <f>'1'!F25</f>
        <v>17517</v>
      </c>
      <c r="T102" s="232">
        <f t="shared" si="28"/>
        <v>0</v>
      </c>
    </row>
    <row r="103" spans="4:20">
      <c r="D103" s="5" t="str">
        <f t="shared" si="24"/>
        <v>2011-2012</v>
      </c>
      <c r="E103" s="231">
        <f>'10'!$F25</f>
        <v>15246</v>
      </c>
      <c r="F103" s="231">
        <f>'11'!$H25</f>
        <v>125</v>
      </c>
      <c r="G103" s="231">
        <v>0</v>
      </c>
      <c r="H103" s="231">
        <f>'13'!$D25</f>
        <v>1225</v>
      </c>
      <c r="I103" s="231">
        <f>'14'!$H25</f>
        <v>91</v>
      </c>
      <c r="J103" s="231">
        <f>'15'!$H25</f>
        <v>996</v>
      </c>
      <c r="K103" s="231">
        <f>'17'!$G25</f>
        <v>23</v>
      </c>
      <c r="L103" s="231">
        <f>'18'!$G25</f>
        <v>46</v>
      </c>
      <c r="M103" s="231">
        <f>'19'!$G25</f>
        <v>110</v>
      </c>
      <c r="N103" s="231">
        <f>'16'!$G25</f>
        <v>10</v>
      </c>
      <c r="O103" s="231">
        <v>0</v>
      </c>
      <c r="P103" s="231">
        <f>'20'!$J26</f>
        <v>-757</v>
      </c>
      <c r="Q103" s="231">
        <f t="shared" si="27"/>
        <v>17115</v>
      </c>
      <c r="S103" s="5">
        <f>'1'!F26</f>
        <v>17115</v>
      </c>
      <c r="T103" s="232">
        <f t="shared" si="28"/>
        <v>0</v>
      </c>
    </row>
    <row r="104" spans="4:20">
      <c r="D104" s="5" t="str">
        <f t="shared" si="24"/>
        <v>2010-2011</v>
      </c>
      <c r="E104" s="231">
        <f>'10'!$F27</f>
        <v>15425</v>
      </c>
      <c r="F104" s="231">
        <f>'11'!$H27</f>
        <v>382</v>
      </c>
      <c r="G104" s="231">
        <v>0</v>
      </c>
      <c r="H104" s="231">
        <f>'13'!$D26</f>
        <v>1481</v>
      </c>
      <c r="I104" s="231">
        <f>'14'!$H27</f>
        <v>161</v>
      </c>
      <c r="J104" s="231">
        <f>'15'!$H27</f>
        <v>606</v>
      </c>
      <c r="K104" s="231">
        <f>'17'!$G27</f>
        <v>16</v>
      </c>
      <c r="L104" s="231">
        <f>'18'!$G27</f>
        <v>7</v>
      </c>
      <c r="M104" s="231">
        <f>'19'!$G27</f>
        <v>116</v>
      </c>
      <c r="N104" s="231">
        <f>'16'!$G27</f>
        <v>10</v>
      </c>
      <c r="O104" s="231">
        <v>0</v>
      </c>
      <c r="P104" s="231">
        <f>'20'!$J28</f>
        <v>-711</v>
      </c>
      <c r="Q104" s="231">
        <f t="shared" si="27"/>
        <v>17493</v>
      </c>
      <c r="S104" s="5">
        <f>'1'!F28</f>
        <v>17493</v>
      </c>
      <c r="T104" s="232">
        <f t="shared" si="28"/>
        <v>0</v>
      </c>
    </row>
    <row r="105" spans="4:20">
      <c r="D105" s="5" t="str">
        <f t="shared" si="24"/>
        <v>2009-2010</v>
      </c>
      <c r="E105" s="231">
        <f>'10'!$F28</f>
        <v>15161</v>
      </c>
      <c r="F105" s="231">
        <f>'11'!$H28</f>
        <v>465</v>
      </c>
      <c r="G105" s="231">
        <v>0</v>
      </c>
      <c r="H105" s="231">
        <f>'13'!$D27</f>
        <v>857</v>
      </c>
      <c r="I105" s="231">
        <f>'14'!$H28</f>
        <v>115</v>
      </c>
      <c r="J105" s="231">
        <f>'15'!$H28</f>
        <v>1000</v>
      </c>
      <c r="K105" s="231">
        <f>'17'!$G28</f>
        <v>3</v>
      </c>
      <c r="L105" s="231">
        <f>'18'!$G28</f>
        <v>0</v>
      </c>
      <c r="M105" s="231">
        <f>'19'!$G28</f>
        <v>111</v>
      </c>
      <c r="N105" s="231">
        <f>'16'!$G28</f>
        <v>0</v>
      </c>
      <c r="O105" s="231">
        <v>0</v>
      </c>
      <c r="P105" s="231">
        <f>'20'!$J29</f>
        <v>-602</v>
      </c>
      <c r="Q105" s="231">
        <f t="shared" si="27"/>
        <v>17110</v>
      </c>
      <c r="S105" s="5">
        <f>'1'!F29</f>
        <v>17110.000000000004</v>
      </c>
      <c r="T105" s="232">
        <f t="shared" si="28"/>
        <v>0</v>
      </c>
    </row>
    <row r="106" spans="4:20">
      <c r="D106" s="242" t="str">
        <f t="shared" si="24"/>
        <v>2008-2009</v>
      </c>
      <c r="E106" s="243">
        <f>'10'!$F29</f>
        <v>14023</v>
      </c>
      <c r="F106" s="243"/>
      <c r="G106" s="243">
        <v>0</v>
      </c>
      <c r="H106" s="243">
        <f>'13'!$D28</f>
        <v>709</v>
      </c>
      <c r="I106" s="243"/>
      <c r="J106" s="243"/>
      <c r="K106" s="243"/>
      <c r="L106" s="243"/>
      <c r="M106" s="243"/>
      <c r="N106" s="243"/>
      <c r="O106" s="243">
        <v>0</v>
      </c>
      <c r="P106" s="243"/>
      <c r="Q106" s="243">
        <f t="shared" si="27"/>
        <v>14732</v>
      </c>
      <c r="R106" s="242"/>
      <c r="S106" s="242">
        <f>'1'!F31</f>
        <v>15081</v>
      </c>
      <c r="T106" s="244">
        <f t="shared" si="28"/>
        <v>-349</v>
      </c>
    </row>
    <row r="107" spans="4:20">
      <c r="D107" s="5" t="str">
        <f t="shared" si="24"/>
        <v>2007-2008</v>
      </c>
      <c r="E107" s="248">
        <f>'10'!$F30</f>
        <v>13629</v>
      </c>
      <c r="F107" s="248"/>
      <c r="G107" s="248">
        <v>0</v>
      </c>
      <c r="H107" s="248">
        <f>'13'!$D29</f>
        <v>716</v>
      </c>
      <c r="I107" s="248"/>
      <c r="J107" s="248"/>
      <c r="K107" s="248"/>
      <c r="L107" s="248"/>
      <c r="M107" s="248"/>
      <c r="N107" s="248"/>
      <c r="O107" s="248">
        <v>0</v>
      </c>
      <c r="P107" s="248"/>
      <c r="Q107" s="248">
        <f t="shared" si="27"/>
        <v>14345</v>
      </c>
      <c r="S107" s="5">
        <f>'1'!F32</f>
        <v>14733</v>
      </c>
      <c r="T107" s="232">
        <f t="shared" si="28"/>
        <v>-388</v>
      </c>
    </row>
    <row r="108" spans="4:20">
      <c r="D108" s="5" t="str">
        <f t="shared" si="24"/>
        <v>2006-2007</v>
      </c>
      <c r="E108" s="248">
        <f>'10'!$F31</f>
        <v>11015</v>
      </c>
      <c r="G108" s="231">
        <v>0</v>
      </c>
      <c r="H108" s="248">
        <f>'13'!$D30</f>
        <v>572</v>
      </c>
      <c r="O108" s="231">
        <v>0</v>
      </c>
      <c r="Q108" s="231">
        <f t="shared" si="27"/>
        <v>11587</v>
      </c>
      <c r="S108" s="5">
        <f>'1'!F33</f>
        <v>11970</v>
      </c>
      <c r="T108" s="232">
        <f t="shared" ref="T108" si="29">Q108-S108</f>
        <v>-383</v>
      </c>
    </row>
    <row r="109" spans="4:20">
      <c r="D109" s="5" t="str">
        <f t="shared" si="24"/>
        <v>2005-2006</v>
      </c>
      <c r="E109" s="231">
        <f>'10'!$F31</f>
        <v>11015</v>
      </c>
      <c r="G109" s="231">
        <v>0</v>
      </c>
      <c r="H109" s="231">
        <f>'13'!$D30</f>
        <v>572</v>
      </c>
      <c r="O109" s="231">
        <v>0</v>
      </c>
      <c r="Q109" s="231">
        <f t="shared" si="27"/>
        <v>11587</v>
      </c>
      <c r="S109" s="5">
        <f>'1'!F33</f>
        <v>11970</v>
      </c>
      <c r="T109" s="232">
        <f t="shared" si="28"/>
        <v>-383</v>
      </c>
    </row>
    <row r="110" spans="4:20">
      <c r="T110" s="232"/>
    </row>
    <row r="111" spans="4:20">
      <c r="D111" s="498" t="s">
        <v>326</v>
      </c>
      <c r="E111" s="498"/>
      <c r="F111" s="498"/>
      <c r="G111" s="498"/>
      <c r="H111" s="498"/>
      <c r="I111" s="498"/>
      <c r="J111" s="498"/>
      <c r="K111" s="498"/>
      <c r="L111" s="498"/>
      <c r="M111" s="498"/>
      <c r="N111" s="498"/>
      <c r="O111" s="498"/>
      <c r="P111" s="498"/>
      <c r="Q111" s="498"/>
      <c r="R111" s="498"/>
      <c r="S111" s="498"/>
      <c r="T111" s="498"/>
    </row>
    <row r="112" spans="4:20">
      <c r="E112" s="229" t="s">
        <v>306</v>
      </c>
      <c r="F112" s="229" t="s">
        <v>307</v>
      </c>
      <c r="G112" s="229" t="s">
        <v>308</v>
      </c>
      <c r="H112" s="229" t="s">
        <v>309</v>
      </c>
      <c r="I112" s="229" t="s">
        <v>418</v>
      </c>
      <c r="J112" s="229" t="s">
        <v>419</v>
      </c>
      <c r="K112" s="229" t="s">
        <v>310</v>
      </c>
      <c r="L112" s="229" t="s">
        <v>311</v>
      </c>
      <c r="M112" s="229" t="s">
        <v>312</v>
      </c>
      <c r="N112" s="229" t="s">
        <v>313</v>
      </c>
      <c r="O112" s="229" t="s">
        <v>314</v>
      </c>
      <c r="P112" s="229" t="s">
        <v>315</v>
      </c>
      <c r="Q112" s="229" t="s">
        <v>316</v>
      </c>
      <c r="S112" s="230" t="s">
        <v>328</v>
      </c>
      <c r="T112" s="230" t="s">
        <v>225</v>
      </c>
    </row>
    <row r="113" spans="4:20">
      <c r="D113" s="5" t="str">
        <f t="shared" ref="D113:D116" si="30">D9</f>
        <v>2027-2028</v>
      </c>
      <c r="E113" s="231">
        <f>'10'!I9</f>
        <v>-135426</v>
      </c>
      <c r="F113" s="231">
        <f>'11'!J9</f>
        <v>-21796</v>
      </c>
      <c r="H113" s="231">
        <f>'13'!F9</f>
        <v>-1336</v>
      </c>
      <c r="I113" s="231">
        <f>'14'!J9</f>
        <v>-49055</v>
      </c>
      <c r="J113" s="231">
        <f>'15'!J9</f>
        <v>-34801</v>
      </c>
      <c r="K113" s="231">
        <f>'17'!I9</f>
        <v>-22184</v>
      </c>
      <c r="L113" s="231">
        <f>'18'!I9</f>
        <v>-4350</v>
      </c>
      <c r="M113" s="231">
        <f>'19'!I9</f>
        <v>-2663</v>
      </c>
      <c r="N113" s="231">
        <f>'16'!I9</f>
        <v>-1599</v>
      </c>
      <c r="O113" s="231">
        <f>'20'!D10</f>
        <v>-12444</v>
      </c>
      <c r="P113" s="231">
        <f>'20'!L10</f>
        <v>121375</v>
      </c>
      <c r="Q113" s="231">
        <f t="shared" ref="Q113:Q116" si="31">SUM(E113:P113)</f>
        <v>-164279</v>
      </c>
      <c r="S113" s="5">
        <f>'9'!P39</f>
        <v>-164279</v>
      </c>
      <c r="T113" s="232">
        <f t="shared" ref="T113:T116" si="32">Q113-S113</f>
        <v>0</v>
      </c>
    </row>
    <row r="114" spans="4:20">
      <c r="D114" s="5" t="str">
        <f t="shared" si="30"/>
        <v>2026-2027</v>
      </c>
      <c r="E114" s="231">
        <f>'10'!I10</f>
        <v>-133999</v>
      </c>
      <c r="F114" s="231">
        <f>'11'!J10</f>
        <v>-23173</v>
      </c>
      <c r="H114" s="231">
        <f>'13'!F10</f>
        <v>-1478</v>
      </c>
      <c r="I114" s="231">
        <f>'14'!J10</f>
        <v>-48067</v>
      </c>
      <c r="J114" s="231">
        <f>'15'!J10</f>
        <v>-33960</v>
      </c>
      <c r="K114" s="231">
        <f>'17'!I10</f>
        <v>-21514</v>
      </c>
      <c r="L114" s="231">
        <f>'18'!I10</f>
        <v>-4078</v>
      </c>
      <c r="M114" s="231">
        <f>'19'!I10</f>
        <v>-2540</v>
      </c>
      <c r="N114" s="231">
        <f>'16'!I10</f>
        <v>-1548</v>
      </c>
      <c r="O114" s="231">
        <f>'20'!D11</f>
        <v>-12462</v>
      </c>
      <c r="P114" s="231">
        <f>'20'!L11</f>
        <v>122330</v>
      </c>
      <c r="Q114" s="231">
        <f t="shared" si="31"/>
        <v>-160489</v>
      </c>
      <c r="S114" s="5">
        <f>'9'!N39</f>
        <v>-160489</v>
      </c>
      <c r="T114" s="232">
        <f t="shared" si="32"/>
        <v>0</v>
      </c>
    </row>
    <row r="115" spans="4:20">
      <c r="D115" s="5" t="str">
        <f t="shared" si="30"/>
        <v>2025-2026</v>
      </c>
      <c r="E115" s="231">
        <f>'10'!I11</f>
        <v>-132278</v>
      </c>
      <c r="F115" s="231">
        <f>'11'!J11</f>
        <v>-22476</v>
      </c>
      <c r="H115" s="231">
        <f>'13'!F11</f>
        <v>-1573</v>
      </c>
      <c r="I115" s="231">
        <f>'14'!J11</f>
        <v>-46790</v>
      </c>
      <c r="J115" s="231">
        <f>'15'!J11</f>
        <v>-33624</v>
      </c>
      <c r="K115" s="231">
        <f>'17'!I11</f>
        <v>-20977</v>
      </c>
      <c r="L115" s="231">
        <f>'18'!I11</f>
        <v>-3891</v>
      </c>
      <c r="M115" s="231">
        <f>'19'!I11</f>
        <v>-2459</v>
      </c>
      <c r="N115" s="231">
        <f>'16'!I11</f>
        <v>-1498</v>
      </c>
      <c r="O115" s="231">
        <f>'20'!D12</f>
        <v>-12437</v>
      </c>
      <c r="P115" s="231">
        <f>'20'!L12</f>
        <v>119974</v>
      </c>
      <c r="Q115" s="231">
        <f t="shared" si="31"/>
        <v>-158029</v>
      </c>
      <c r="S115" s="5">
        <f>'9'!M39</f>
        <v>-158029</v>
      </c>
      <c r="T115" s="232">
        <f t="shared" si="32"/>
        <v>0</v>
      </c>
    </row>
    <row r="116" spans="4:20">
      <c r="D116" s="5" t="str">
        <f t="shared" si="30"/>
        <v>2024-2025</v>
      </c>
      <c r="E116" s="231">
        <f>'10'!I12</f>
        <v>-127714</v>
      </c>
      <c r="F116" s="231">
        <f>'11'!J12</f>
        <v>-20944</v>
      </c>
      <c r="H116" s="231">
        <f>'13'!F12</f>
        <v>-1574</v>
      </c>
      <c r="I116" s="231">
        <f>'14'!J12</f>
        <v>-44702</v>
      </c>
      <c r="J116" s="231">
        <f>'15'!J12</f>
        <v>-33095</v>
      </c>
      <c r="K116" s="231">
        <f>'17'!I12</f>
        <v>-20646</v>
      </c>
      <c r="L116" s="231">
        <f>'18'!I12</f>
        <v>-3674</v>
      </c>
      <c r="M116" s="231">
        <f>'19'!I12</f>
        <v>-2459</v>
      </c>
      <c r="N116" s="231">
        <f>'16'!I12</f>
        <v>-1311</v>
      </c>
      <c r="O116" s="231">
        <f>'20'!D13</f>
        <v>-11766</v>
      </c>
      <c r="P116" s="231">
        <f>'20'!L13</f>
        <v>116591</v>
      </c>
      <c r="Q116" s="231">
        <f t="shared" si="31"/>
        <v>-151294</v>
      </c>
      <c r="S116" s="5">
        <f>'9'!L39</f>
        <v>-151294</v>
      </c>
      <c r="T116" s="232">
        <f t="shared" si="32"/>
        <v>0</v>
      </c>
    </row>
    <row r="117" spans="4:20">
      <c r="D117" s="5" t="str">
        <f t="shared" ref="D117:D135" si="33">D13</f>
        <v>2023-2024</v>
      </c>
      <c r="E117" s="231">
        <f>'10'!I13</f>
        <v>-118106</v>
      </c>
      <c r="F117" s="231">
        <f>'11'!J13</f>
        <v>-19067</v>
      </c>
      <c r="H117" s="231">
        <f>'13'!F13</f>
        <v>-1442</v>
      </c>
      <c r="I117" s="231">
        <f>'14'!J13</f>
        <v>-41399</v>
      </c>
      <c r="J117" s="231">
        <f>'15'!J13</f>
        <v>-32568</v>
      </c>
      <c r="K117" s="231">
        <f>'17'!I13</f>
        <v>-17880</v>
      </c>
      <c r="L117" s="231">
        <f>'18'!I13</f>
        <v>-3312</v>
      </c>
      <c r="M117" s="231">
        <f>'19'!I13</f>
        <v>-2282</v>
      </c>
      <c r="N117" s="231">
        <f>'16'!I13</f>
        <v>-1165</v>
      </c>
      <c r="O117" s="231">
        <f>'20'!D14</f>
        <v>-11736</v>
      </c>
      <c r="P117" s="231">
        <f>'20'!L14</f>
        <v>107404</v>
      </c>
      <c r="Q117" s="231">
        <f>SUM(E117:P117)</f>
        <v>-141553</v>
      </c>
      <c r="S117" s="5">
        <f>'9'!K39</f>
        <v>-141553</v>
      </c>
      <c r="T117" s="232">
        <f>Q117-S117</f>
        <v>0</v>
      </c>
    </row>
    <row r="118" spans="4:20">
      <c r="D118" s="5" t="str">
        <f t="shared" si="33"/>
        <v>2022-2023</v>
      </c>
      <c r="E118" s="231">
        <f>'10'!I14</f>
        <v>-117792</v>
      </c>
      <c r="F118" s="231">
        <f>'11'!J14</f>
        <v>-17480</v>
      </c>
      <c r="H118" s="231">
        <f>'13'!F14</f>
        <v>-1422</v>
      </c>
      <c r="I118" s="231">
        <f>'14'!J14</f>
        <v>-38455</v>
      </c>
      <c r="J118" s="231">
        <f>'15'!J14</f>
        <v>-27783</v>
      </c>
      <c r="K118" s="231">
        <f>'17'!I14</f>
        <v>-16898</v>
      </c>
      <c r="L118" s="231">
        <f>'18'!I14</f>
        <v>-3069</v>
      </c>
      <c r="M118" s="231">
        <f>'19'!I14</f>
        <v>-2076</v>
      </c>
      <c r="N118" s="231">
        <f>'16'!I14</f>
        <v>-1002</v>
      </c>
      <c r="O118" s="231">
        <f>'20'!D15</f>
        <v>-13461</v>
      </c>
      <c r="P118" s="231">
        <f>'20'!L15</f>
        <v>102291</v>
      </c>
      <c r="Q118" s="231">
        <f>SUM(E118:P118)</f>
        <v>-137147</v>
      </c>
      <c r="S118" s="5">
        <f>'9'!I39</f>
        <v>-137147</v>
      </c>
      <c r="T118" s="232">
        <f>Q118-S118</f>
        <v>0</v>
      </c>
    </row>
    <row r="119" spans="4:20">
      <c r="D119" s="5" t="str">
        <f t="shared" si="33"/>
        <v>2021-2022</v>
      </c>
      <c r="E119" s="231">
        <f>'10'!I15</f>
        <v>-113583</v>
      </c>
      <c r="F119" s="231">
        <f>'11'!J15</f>
        <v>-16739</v>
      </c>
      <c r="H119" s="231">
        <f>'13'!F15</f>
        <v>-1961</v>
      </c>
      <c r="I119" s="231">
        <f>'14'!J15</f>
        <v>-39177</v>
      </c>
      <c r="J119" s="231">
        <f>'15'!J15</f>
        <v>-27482</v>
      </c>
      <c r="K119" s="231">
        <f>'17'!I15</f>
        <v>-15439</v>
      </c>
      <c r="L119" s="231">
        <f>'18'!I15</f>
        <v>-2861</v>
      </c>
      <c r="M119" s="231">
        <f>'19'!I15</f>
        <v>-1888</v>
      </c>
      <c r="N119" s="231">
        <f>'16'!I15</f>
        <v>-1326</v>
      </c>
      <c r="O119" s="231">
        <f>'20'!D16</f>
        <v>-11623</v>
      </c>
      <c r="P119" s="231">
        <f>'20'!L16</f>
        <v>104611</v>
      </c>
      <c r="Q119" s="231">
        <f t="shared" ref="Q119:Q135" si="34">SUM(E119:P119)</f>
        <v>-127468</v>
      </c>
      <c r="S119" s="5">
        <f>'9'!G39</f>
        <v>-127468</v>
      </c>
      <c r="T119" s="232">
        <f t="shared" ref="T119:T135" si="35">Q119-S119</f>
        <v>0</v>
      </c>
    </row>
    <row r="120" spans="4:20">
      <c r="D120" s="5" t="str">
        <f t="shared" si="33"/>
        <v>2020-2021</v>
      </c>
      <c r="E120" s="231">
        <f>'10'!I16</f>
        <v>-102081</v>
      </c>
      <c r="F120" s="231">
        <f>'11'!J16</f>
        <v>-15932</v>
      </c>
      <c r="H120" s="231">
        <f>'13'!F16</f>
        <v>-1171</v>
      </c>
      <c r="I120" s="231">
        <f>'14'!J16</f>
        <v>-35164</v>
      </c>
      <c r="J120" s="231">
        <f>'15'!J16</f>
        <v>-26628</v>
      </c>
      <c r="K120" s="231">
        <f>'17'!I16</f>
        <v>-14520</v>
      </c>
      <c r="L120" s="231">
        <f>'18'!I16</f>
        <v>-2698</v>
      </c>
      <c r="M120" s="231">
        <f>'19'!I16</f>
        <v>-1702</v>
      </c>
      <c r="N120" s="231">
        <f>'16'!I16</f>
        <v>-813</v>
      </c>
      <c r="O120" s="231">
        <f>'20'!D17</f>
        <v>-7389</v>
      </c>
      <c r="P120" s="231">
        <f>'20'!L17</f>
        <v>88868</v>
      </c>
      <c r="Q120" s="231">
        <f t="shared" si="34"/>
        <v>-119230</v>
      </c>
      <c r="S120" s="5">
        <f>'9'!F39</f>
        <v>-119230</v>
      </c>
      <c r="T120" s="232">
        <f t="shared" si="35"/>
        <v>0</v>
      </c>
    </row>
    <row r="121" spans="4:20">
      <c r="D121" s="5" t="str">
        <f t="shared" si="33"/>
        <v>2019-2020</v>
      </c>
      <c r="E121" s="231">
        <f>'10'!I17</f>
        <v>-86655</v>
      </c>
      <c r="F121" s="231">
        <f>'11'!J17</f>
        <v>-14812</v>
      </c>
      <c r="H121" s="231">
        <f>'13'!F17</f>
        <v>-1915</v>
      </c>
      <c r="I121" s="231">
        <f>'14'!J17</f>
        <v>-28411</v>
      </c>
      <c r="J121" s="231">
        <f>'15'!J17</f>
        <v>-25045</v>
      </c>
      <c r="K121" s="231">
        <f>'17'!I17</f>
        <v>-14102</v>
      </c>
      <c r="L121" s="231">
        <f>'18'!I17</f>
        <v>-2681</v>
      </c>
      <c r="M121" s="231">
        <f>'19'!I17</f>
        <v>-1724</v>
      </c>
      <c r="N121" s="231">
        <f>'16'!I17</f>
        <v>-680</v>
      </c>
      <c r="O121" s="231">
        <f>'20'!D18</f>
        <v>-7815</v>
      </c>
      <c r="P121" s="231">
        <f>'20'!L18</f>
        <v>76546</v>
      </c>
      <c r="Q121" s="231">
        <f t="shared" si="34"/>
        <v>-107294</v>
      </c>
      <c r="S121" s="5">
        <f>'9'!E39</f>
        <v>-107294</v>
      </c>
      <c r="T121" s="232">
        <f t="shared" si="35"/>
        <v>0</v>
      </c>
    </row>
    <row r="122" spans="4:20">
      <c r="D122" s="5" t="str">
        <f t="shared" si="33"/>
        <v>2018-2019</v>
      </c>
      <c r="E122" s="231">
        <f>'10'!I18</f>
        <v>-76507</v>
      </c>
      <c r="F122" s="231">
        <f>'11'!J18</f>
        <v>-12256</v>
      </c>
      <c r="H122" s="231">
        <f>'13'!F18</f>
        <v>-1219</v>
      </c>
      <c r="I122" s="231">
        <f>'14'!J18</f>
        <v>-26787</v>
      </c>
      <c r="J122" s="231">
        <f>'15'!J18</f>
        <v>-24068</v>
      </c>
      <c r="K122" s="231">
        <f>'17'!I18</f>
        <v>-13346</v>
      </c>
      <c r="L122" s="231">
        <f>'18'!I18</f>
        <v>-2496</v>
      </c>
      <c r="M122" s="231">
        <f>'19'!I18</f>
        <v>-1639</v>
      </c>
      <c r="N122" s="231">
        <f>'16'!I18</f>
        <v>-598</v>
      </c>
      <c r="O122" s="231">
        <f>'20'!D19</f>
        <v>-6870</v>
      </c>
      <c r="P122" s="231">
        <f>'20'!L19</f>
        <v>67577</v>
      </c>
      <c r="Q122" s="231">
        <f t="shared" si="34"/>
        <v>-98209</v>
      </c>
      <c r="S122" s="5">
        <f>'9'!D39</f>
        <v>-98209</v>
      </c>
      <c r="T122" s="232">
        <f t="shared" si="35"/>
        <v>0</v>
      </c>
    </row>
    <row r="123" spans="4:20">
      <c r="D123" s="5" t="str">
        <f t="shared" si="33"/>
        <v>2017-2018</v>
      </c>
      <c r="E123" s="231">
        <f>'10'!I19</f>
        <v>-72735</v>
      </c>
      <c r="F123" s="231">
        <f>'11'!J19</f>
        <v>-13251</v>
      </c>
      <c r="H123" s="231">
        <f>'13'!F19</f>
        <v>-1497</v>
      </c>
      <c r="I123" s="231">
        <f>'14'!J19</f>
        <v>-25300</v>
      </c>
      <c r="J123" s="231">
        <f>'15'!J19</f>
        <v>-24047</v>
      </c>
      <c r="K123" s="231">
        <f>'17'!I19</f>
        <v>-12668</v>
      </c>
      <c r="L123" s="231">
        <f>'18'!I19</f>
        <v>-2378</v>
      </c>
      <c r="M123" s="231">
        <f>'19'!I19</f>
        <v>-1559</v>
      </c>
      <c r="N123" s="231">
        <f>'16'!I19</f>
        <v>-546</v>
      </c>
      <c r="O123" s="231">
        <f>'20'!D20</f>
        <v>-6486</v>
      </c>
      <c r="P123" s="231">
        <f>'20'!L20</f>
        <v>64224</v>
      </c>
      <c r="Q123" s="231">
        <f t="shared" si="34"/>
        <v>-96243</v>
      </c>
      <c r="S123" s="5">
        <f>'1'!I20</f>
        <v>-96243</v>
      </c>
      <c r="T123" s="232">
        <f t="shared" ref="T123" si="36">Q123-S123</f>
        <v>0</v>
      </c>
    </row>
    <row r="124" spans="4:20">
      <c r="D124" s="245" t="str">
        <f t="shared" si="33"/>
        <v>2016-2027</v>
      </c>
      <c r="E124" s="246">
        <f>'10'!I20</f>
        <v>-69482</v>
      </c>
      <c r="F124" s="246">
        <f>'11'!J20</f>
        <v>-10433</v>
      </c>
      <c r="G124" s="246"/>
      <c r="H124" s="246">
        <f>'13'!F20</f>
        <v>-986</v>
      </c>
      <c r="I124" s="246">
        <f>'14'!J20</f>
        <v>-24178</v>
      </c>
      <c r="J124" s="246">
        <f>'15'!J20</f>
        <v>-24418</v>
      </c>
      <c r="K124" s="246">
        <f>'17'!I20</f>
        <v>-12088</v>
      </c>
      <c r="L124" s="246">
        <f>'18'!I20</f>
        <v>-2315</v>
      </c>
      <c r="M124" s="246">
        <f>'19'!I20</f>
        <v>-1448</v>
      </c>
      <c r="N124" s="246">
        <f>'16'!I20</f>
        <v>-536</v>
      </c>
      <c r="O124" s="246">
        <f>'20'!D21</f>
        <v>-6522</v>
      </c>
      <c r="P124" s="246">
        <f>'20'!L21</f>
        <v>62794</v>
      </c>
      <c r="Q124" s="246">
        <f t="shared" si="34"/>
        <v>-89612</v>
      </c>
      <c r="R124" s="245"/>
      <c r="S124" s="245">
        <f>'1'!I21</f>
        <v>-89612</v>
      </c>
      <c r="T124" s="247">
        <f t="shared" si="35"/>
        <v>0</v>
      </c>
    </row>
    <row r="125" spans="4:20">
      <c r="D125" s="5" t="str">
        <f t="shared" si="33"/>
        <v>2015-2016</v>
      </c>
      <c r="E125" s="231">
        <f>'10'!I21</f>
        <v>-67124</v>
      </c>
      <c r="F125" s="231">
        <f>'11'!J21</f>
        <v>-10089</v>
      </c>
      <c r="H125" s="231">
        <f>'13'!F21</f>
        <v>-984</v>
      </c>
      <c r="I125" s="231">
        <f>'14'!J21</f>
        <v>-23605</v>
      </c>
      <c r="J125" s="231">
        <f>'15'!J21</f>
        <v>-23226</v>
      </c>
      <c r="K125" s="231">
        <f>'17'!I21</f>
        <v>-11536</v>
      </c>
      <c r="L125" s="231">
        <f>'18'!I21</f>
        <v>-2264</v>
      </c>
      <c r="M125" s="231">
        <f>'19'!I21</f>
        <v>-1500</v>
      </c>
      <c r="N125" s="231">
        <f>'16'!I21</f>
        <v>-494</v>
      </c>
      <c r="O125" s="231">
        <f>'20'!D22</f>
        <v>-6848</v>
      </c>
      <c r="P125" s="231">
        <f>'20'!L22</f>
        <v>60892</v>
      </c>
      <c r="Q125" s="231">
        <f t="shared" si="34"/>
        <v>-86778</v>
      </c>
      <c r="S125" s="5">
        <f>'1'!I22</f>
        <v>-86778</v>
      </c>
      <c r="T125" s="232">
        <f t="shared" si="35"/>
        <v>0</v>
      </c>
    </row>
    <row r="126" spans="4:20">
      <c r="D126" s="5" t="str">
        <f t="shared" si="33"/>
        <v>2014-2015</v>
      </c>
      <c r="E126" s="231">
        <f>'10'!I22</f>
        <v>-66966</v>
      </c>
      <c r="F126" s="231">
        <f>'11'!J22</f>
        <v>-10382</v>
      </c>
      <c r="H126" s="231">
        <f>'13'!F22</f>
        <v>-1000</v>
      </c>
      <c r="I126" s="231">
        <f>'14'!J22</f>
        <v>-23707</v>
      </c>
      <c r="J126" s="231">
        <f>'15'!J22</f>
        <v>-22294</v>
      </c>
      <c r="K126" s="231">
        <f>'17'!I22</f>
        <v>-11559</v>
      </c>
      <c r="L126" s="231">
        <f>'18'!I22</f>
        <v>-2263</v>
      </c>
      <c r="M126" s="231">
        <f>'19'!I22</f>
        <v>-1491</v>
      </c>
      <c r="N126" s="231">
        <f>'16'!I22</f>
        <v>-472</v>
      </c>
      <c r="O126" s="231">
        <f>'20'!D23</f>
        <v>-6641</v>
      </c>
      <c r="P126" s="231">
        <f>'20'!L23</f>
        <v>60402</v>
      </c>
      <c r="Q126" s="231">
        <f t="shared" si="34"/>
        <v>-86373</v>
      </c>
      <c r="S126" s="5">
        <f>'1'!I23</f>
        <v>-86373</v>
      </c>
      <c r="T126" s="232">
        <f t="shared" si="35"/>
        <v>0</v>
      </c>
    </row>
    <row r="127" spans="4:20">
      <c r="D127" s="5" t="str">
        <f t="shared" si="33"/>
        <v>2013-2014</v>
      </c>
      <c r="E127" s="231">
        <f>'10'!I23</f>
        <v>-66179</v>
      </c>
      <c r="F127" s="231">
        <f>'11'!J23</f>
        <v>-9346</v>
      </c>
      <c r="H127" s="231">
        <f>'13'!F23</f>
        <v>-1011</v>
      </c>
      <c r="I127" s="231">
        <f>'14'!J23</f>
        <v>-23079</v>
      </c>
      <c r="J127" s="231">
        <f>'15'!J23</f>
        <v>-22309</v>
      </c>
      <c r="K127" s="231">
        <f>'17'!I23</f>
        <v>-11242</v>
      </c>
      <c r="L127" s="231">
        <f>'18'!I23</f>
        <v>-2236</v>
      </c>
      <c r="M127" s="231">
        <f>'19'!I23</f>
        <v>-1448</v>
      </c>
      <c r="N127" s="231">
        <f>'16'!I23</f>
        <v>-504</v>
      </c>
      <c r="O127" s="231">
        <f>'20'!D24</f>
        <v>-6317</v>
      </c>
      <c r="P127" s="231">
        <f>'20'!L24</f>
        <v>58729</v>
      </c>
      <c r="Q127" s="231">
        <f t="shared" si="34"/>
        <v>-84942</v>
      </c>
      <c r="S127" s="5">
        <f>'1'!I24</f>
        <v>-84942</v>
      </c>
      <c r="T127" s="232">
        <f t="shared" si="35"/>
        <v>0</v>
      </c>
    </row>
    <row r="128" spans="4:20">
      <c r="D128" s="5" t="str">
        <f t="shared" si="33"/>
        <v>2012-2013</v>
      </c>
      <c r="E128" s="231">
        <f>'10'!I24</f>
        <v>-63740</v>
      </c>
      <c r="F128" s="231">
        <f>'11'!J24</f>
        <v>-8782</v>
      </c>
      <c r="H128" s="231">
        <f>'13'!F24</f>
        <v>-1098</v>
      </c>
      <c r="I128" s="231">
        <f>'14'!J24</f>
        <v>-22527</v>
      </c>
      <c r="J128" s="231">
        <f>'15'!J24</f>
        <v>-21393</v>
      </c>
      <c r="K128" s="231">
        <f>'17'!I24</f>
        <v>-10804</v>
      </c>
      <c r="L128" s="231">
        <f>'18'!I24</f>
        <v>-2186</v>
      </c>
      <c r="M128" s="231">
        <f>'19'!I24</f>
        <v>-1422</v>
      </c>
      <c r="N128" s="231">
        <f>'16'!I24</f>
        <v>-428</v>
      </c>
      <c r="O128" s="231">
        <f>'20'!D25</f>
        <v>-6014</v>
      </c>
      <c r="P128" s="231">
        <f>'20'!L25</f>
        <v>57051</v>
      </c>
      <c r="Q128" s="231">
        <f t="shared" si="34"/>
        <v>-81343</v>
      </c>
      <c r="S128" s="5">
        <f>'1'!I25</f>
        <v>-81343</v>
      </c>
      <c r="T128" s="232">
        <f t="shared" si="35"/>
        <v>0</v>
      </c>
    </row>
    <row r="129" spans="4:20">
      <c r="D129" s="5" t="str">
        <f t="shared" si="33"/>
        <v>2011-2012</v>
      </c>
      <c r="E129" s="231">
        <f>'10'!I25</f>
        <v>-62614</v>
      </c>
      <c r="F129" s="231">
        <f>'11'!J25</f>
        <v>-8642</v>
      </c>
      <c r="H129" s="231">
        <f>'13'!F25</f>
        <v>-1477</v>
      </c>
      <c r="I129" s="231">
        <f>'14'!J25</f>
        <v>-21659</v>
      </c>
      <c r="J129" s="231">
        <f>'15'!J25</f>
        <v>-20974</v>
      </c>
      <c r="K129" s="231">
        <f>'17'!I25</f>
        <v>-10613</v>
      </c>
      <c r="L129" s="231">
        <f>'18'!I25</f>
        <v>-2091</v>
      </c>
      <c r="M129" s="231">
        <f>'19'!I25</f>
        <v>-1344</v>
      </c>
      <c r="N129" s="231">
        <f>'16'!I25</f>
        <v>-306</v>
      </c>
      <c r="O129" s="231">
        <f>'20'!D26</f>
        <v>-5767</v>
      </c>
      <c r="P129" s="231">
        <f>'20'!L26</f>
        <v>56116</v>
      </c>
      <c r="Q129" s="231">
        <f t="shared" si="34"/>
        <v>-79371</v>
      </c>
      <c r="S129" s="5">
        <f>'1'!I26</f>
        <v>-79371</v>
      </c>
      <c r="T129" s="232">
        <f t="shared" si="35"/>
        <v>0</v>
      </c>
    </row>
    <row r="130" spans="4:20">
      <c r="D130" s="5" t="str">
        <f t="shared" si="33"/>
        <v>2010-2011</v>
      </c>
      <c r="E130" s="231">
        <f>'10'!I27</f>
        <v>-60284</v>
      </c>
      <c r="F130" s="231">
        <f>'11'!J27</f>
        <v>-7710</v>
      </c>
      <c r="H130" s="231">
        <f>'13'!F26</f>
        <v>-1616</v>
      </c>
      <c r="I130" s="231">
        <f>'14'!J27</f>
        <v>-20282</v>
      </c>
      <c r="J130" s="231">
        <f>'15'!J27</f>
        <v>-16392</v>
      </c>
      <c r="K130" s="231">
        <f>'17'!I27</f>
        <v>-10179</v>
      </c>
      <c r="L130" s="231">
        <f>'18'!I27</f>
        <v>-2082</v>
      </c>
      <c r="M130" s="231">
        <f>'19'!I27</f>
        <v>-1312</v>
      </c>
      <c r="N130" s="231">
        <f>'16'!I27</f>
        <v>-426</v>
      </c>
      <c r="O130" s="231">
        <f>'20'!D28</f>
        <v>-6096</v>
      </c>
      <c r="P130" s="231">
        <f>'20'!L28</f>
        <v>49895</v>
      </c>
      <c r="Q130" s="231">
        <f t="shared" si="34"/>
        <v>-76484</v>
      </c>
      <c r="S130" s="5">
        <f>'1'!I28</f>
        <v>-76484</v>
      </c>
      <c r="T130" s="232">
        <f t="shared" si="35"/>
        <v>0</v>
      </c>
    </row>
    <row r="131" spans="4:20">
      <c r="D131" s="5" t="str">
        <f t="shared" si="33"/>
        <v>2009-2010</v>
      </c>
      <c r="E131" s="231">
        <f>'10'!I28</f>
        <v>-58266</v>
      </c>
      <c r="F131" s="231">
        <f>'11'!J28</f>
        <v>-7266</v>
      </c>
      <c r="H131" s="231">
        <f>'13'!F27</f>
        <v>-1152</v>
      </c>
      <c r="I131" s="231">
        <f>'14'!J28</f>
        <v>-19865</v>
      </c>
      <c r="J131" s="231">
        <f>'15'!J28</f>
        <v>-16627</v>
      </c>
      <c r="K131" s="231">
        <f>'17'!I28</f>
        <v>-9547</v>
      </c>
      <c r="L131" s="231">
        <f>'18'!I28</f>
        <v>-2090</v>
      </c>
      <c r="M131" s="231">
        <f>'19'!I28</f>
        <v>-1119</v>
      </c>
      <c r="N131" s="231">
        <f>'16'!I28</f>
        <v>-320</v>
      </c>
      <c r="O131" s="231">
        <f>'20'!D29</f>
        <v>-5878</v>
      </c>
      <c r="P131" s="231">
        <f>'20'!L29</f>
        <v>48280</v>
      </c>
      <c r="Q131" s="231">
        <f t="shared" si="34"/>
        <v>-73850</v>
      </c>
      <c r="S131" s="5">
        <f>'1'!I29</f>
        <v>-73850</v>
      </c>
      <c r="T131" s="232">
        <f t="shared" si="35"/>
        <v>0</v>
      </c>
    </row>
    <row r="132" spans="4:20">
      <c r="D132" s="242" t="str">
        <f t="shared" si="33"/>
        <v>2008-2009</v>
      </c>
      <c r="E132" s="243">
        <f>'10'!I29</f>
        <v>-55246</v>
      </c>
      <c r="F132" s="243"/>
      <c r="G132" s="243"/>
      <c r="H132" s="243">
        <f>'13'!F28</f>
        <v>-966</v>
      </c>
      <c r="I132" s="243"/>
      <c r="J132" s="243"/>
      <c r="K132" s="243"/>
      <c r="L132" s="243"/>
      <c r="M132" s="243"/>
      <c r="N132" s="243"/>
      <c r="O132" s="243">
        <f>'20'!D31</f>
        <v>-5484</v>
      </c>
      <c r="P132" s="243"/>
      <c r="Q132" s="243">
        <f t="shared" si="34"/>
        <v>-61696</v>
      </c>
      <c r="R132" s="242"/>
      <c r="S132" s="242">
        <f>'1'!I31</f>
        <v>-66565</v>
      </c>
      <c r="T132" s="244">
        <f t="shared" si="35"/>
        <v>4869</v>
      </c>
    </row>
    <row r="133" spans="4:20">
      <c r="D133" s="5" t="str">
        <f t="shared" si="33"/>
        <v>2007-2008</v>
      </c>
      <c r="E133" s="248">
        <f>'10'!I30</f>
        <v>-51833</v>
      </c>
      <c r="F133" s="248"/>
      <c r="G133" s="248"/>
      <c r="H133" s="248">
        <f>'13'!F29</f>
        <v>-983</v>
      </c>
      <c r="I133" s="248"/>
      <c r="J133" s="248"/>
      <c r="K133" s="248"/>
      <c r="L133" s="248"/>
      <c r="M133" s="248"/>
      <c r="N133" s="248"/>
      <c r="O133" s="248">
        <f>'20'!D32</f>
        <v>-5050</v>
      </c>
      <c r="P133" s="248"/>
      <c r="Q133" s="248">
        <f t="shared" si="34"/>
        <v>-57866</v>
      </c>
      <c r="S133" s="5">
        <f>'1'!I32</f>
        <v>-62930</v>
      </c>
      <c r="T133" s="232">
        <f t="shared" si="35"/>
        <v>5064</v>
      </c>
    </row>
    <row r="134" spans="4:20">
      <c r="D134" s="5" t="str">
        <f t="shared" si="33"/>
        <v>2006-2007</v>
      </c>
      <c r="E134" s="248">
        <f>'10'!I31</f>
        <v>-49081</v>
      </c>
      <c r="F134" s="248"/>
      <c r="G134" s="248"/>
      <c r="H134" s="248">
        <f>'13'!F30</f>
        <v>-809</v>
      </c>
      <c r="I134" s="248"/>
      <c r="J134" s="248"/>
      <c r="K134" s="248"/>
      <c r="L134" s="248"/>
      <c r="M134" s="248"/>
      <c r="N134" s="248"/>
      <c r="O134" s="248">
        <f>'20'!D33</f>
        <v>-4796</v>
      </c>
      <c r="Q134" s="231">
        <f t="shared" si="34"/>
        <v>-54686</v>
      </c>
      <c r="S134" s="5">
        <f>'1'!I33</f>
        <v>-59096</v>
      </c>
      <c r="T134" s="232">
        <f t="shared" ref="T134" si="37">Q134-S134</f>
        <v>4410</v>
      </c>
    </row>
    <row r="135" spans="4:20">
      <c r="D135" s="5" t="str">
        <f t="shared" si="33"/>
        <v>2005-2006</v>
      </c>
      <c r="E135" s="231">
        <f>'10'!I31</f>
        <v>-49081</v>
      </c>
      <c r="H135" s="231">
        <f>'13'!F30</f>
        <v>-809</v>
      </c>
      <c r="O135" s="231">
        <f>'20'!D33</f>
        <v>-4796</v>
      </c>
      <c r="Q135" s="231">
        <f t="shared" si="34"/>
        <v>-54686</v>
      </c>
      <c r="S135" s="5">
        <f>'1'!I33</f>
        <v>-59096</v>
      </c>
      <c r="T135" s="232">
        <f t="shared" si="35"/>
        <v>4410</v>
      </c>
    </row>
    <row r="137" spans="4:20">
      <c r="D137" s="498" t="s">
        <v>325</v>
      </c>
      <c r="E137" s="498"/>
      <c r="F137" s="498"/>
      <c r="G137" s="498"/>
      <c r="H137" s="498"/>
      <c r="I137" s="498"/>
      <c r="J137" s="498"/>
      <c r="K137" s="498"/>
      <c r="L137" s="498"/>
      <c r="M137" s="498"/>
      <c r="N137" s="498"/>
      <c r="O137" s="498"/>
      <c r="P137" s="498"/>
      <c r="Q137" s="498"/>
      <c r="R137" s="498"/>
      <c r="S137" s="498"/>
      <c r="T137" s="498"/>
    </row>
    <row r="138" spans="4:20">
      <c r="E138" s="229" t="s">
        <v>306</v>
      </c>
      <c r="F138" s="229" t="s">
        <v>307</v>
      </c>
      <c r="G138" s="229" t="s">
        <v>308</v>
      </c>
      <c r="H138" s="229" t="s">
        <v>309</v>
      </c>
      <c r="I138" s="229" t="s">
        <v>418</v>
      </c>
      <c r="J138" s="229" t="s">
        <v>419</v>
      </c>
      <c r="K138" s="229" t="s">
        <v>310</v>
      </c>
      <c r="L138" s="229" t="s">
        <v>311</v>
      </c>
      <c r="M138" s="229" t="s">
        <v>312</v>
      </c>
      <c r="N138" s="229" t="s">
        <v>313</v>
      </c>
      <c r="O138" s="229" t="s">
        <v>314</v>
      </c>
      <c r="P138" s="229" t="s">
        <v>315</v>
      </c>
      <c r="Q138" s="229" t="s">
        <v>316</v>
      </c>
      <c r="S138" s="230" t="s">
        <v>317</v>
      </c>
      <c r="T138" s="230" t="s">
        <v>225</v>
      </c>
    </row>
    <row r="139" spans="4:20">
      <c r="D139" s="5" t="str">
        <f t="shared" ref="D139:D142" si="38">D9</f>
        <v>2027-2028</v>
      </c>
      <c r="E139" s="231">
        <f>'10'!K9</f>
        <v>-7886</v>
      </c>
      <c r="F139" s="231">
        <f>'11'!K9</f>
        <v>-4632</v>
      </c>
      <c r="I139" s="231">
        <f>'14'!K9</f>
        <v>-503</v>
      </c>
      <c r="J139" s="231">
        <f>'15'!K9</f>
        <v>-336</v>
      </c>
      <c r="K139" s="231">
        <f>'17'!J9</f>
        <v>-268</v>
      </c>
      <c r="L139" s="231">
        <f>'18'!J9</f>
        <v>-51</v>
      </c>
      <c r="M139" s="231">
        <f>'19'!J9</f>
        <v>23</v>
      </c>
      <c r="N139" s="231">
        <f>'16'!J9</f>
        <v>-25</v>
      </c>
      <c r="P139" s="231">
        <f>'20'!N10</f>
        <v>2747</v>
      </c>
      <c r="Q139" s="231">
        <f t="shared" ref="Q139:Q142" si="39">SUM(E139:P139)</f>
        <v>-10931</v>
      </c>
      <c r="S139" s="5">
        <f>'9'!P43</f>
        <v>-10931</v>
      </c>
      <c r="T139" s="232">
        <f t="shared" ref="T139:T142" si="40">Q139-S139</f>
        <v>0</v>
      </c>
    </row>
    <row r="140" spans="4:20">
      <c r="D140" s="5" t="str">
        <f t="shared" si="38"/>
        <v>2026-2027</v>
      </c>
      <c r="E140" s="231">
        <f>'10'!K10</f>
        <v>-7195</v>
      </c>
      <c r="F140" s="231">
        <f>'11'!K10</f>
        <v>-4490</v>
      </c>
      <c r="I140" s="231">
        <f>'14'!K10</f>
        <v>-554</v>
      </c>
      <c r="J140" s="231">
        <f>'15'!K10</f>
        <v>-328</v>
      </c>
      <c r="K140" s="231">
        <f>'17'!J10</f>
        <v>-300</v>
      </c>
      <c r="L140" s="231">
        <f>'18'!J10</f>
        <v>-61</v>
      </c>
      <c r="M140" s="231">
        <f>'19'!J10</f>
        <v>16</v>
      </c>
      <c r="N140" s="231">
        <f>'16'!J10</f>
        <v>-25</v>
      </c>
      <c r="P140" s="231">
        <f>'20'!N11</f>
        <v>2669</v>
      </c>
      <c r="Q140" s="231">
        <f t="shared" si="39"/>
        <v>-10268</v>
      </c>
      <c r="S140" s="5">
        <f>'9'!N43</f>
        <v>-10268</v>
      </c>
      <c r="T140" s="232">
        <f t="shared" si="40"/>
        <v>0</v>
      </c>
    </row>
    <row r="141" spans="4:20">
      <c r="D141" s="5" t="str">
        <f t="shared" si="38"/>
        <v>2025-2026</v>
      </c>
      <c r="E141" s="231">
        <f>'10'!K11</f>
        <v>-7056</v>
      </c>
      <c r="F141" s="231">
        <f>'11'!K11</f>
        <v>-4319</v>
      </c>
      <c r="I141" s="231">
        <f>'14'!K11</f>
        <v>-606</v>
      </c>
      <c r="J141" s="231">
        <f>'15'!K11</f>
        <v>-319</v>
      </c>
      <c r="K141" s="231">
        <f>'17'!J11</f>
        <v>-343</v>
      </c>
      <c r="L141" s="231">
        <f>'18'!J11</f>
        <v>-69</v>
      </c>
      <c r="M141" s="231">
        <f>'19'!J11</f>
        <v>3</v>
      </c>
      <c r="N141" s="231">
        <f>'16'!J11</f>
        <v>-24</v>
      </c>
      <c r="P141" s="231">
        <f>'20'!N12</f>
        <v>2578</v>
      </c>
      <c r="Q141" s="231">
        <f t="shared" si="39"/>
        <v>-10155</v>
      </c>
      <c r="S141" s="5">
        <f>'9'!M43</f>
        <v>-10155</v>
      </c>
      <c r="T141" s="232">
        <f t="shared" si="40"/>
        <v>0</v>
      </c>
    </row>
    <row r="142" spans="4:20">
      <c r="D142" s="5" t="str">
        <f t="shared" si="38"/>
        <v>2024-2025</v>
      </c>
      <c r="E142" s="231">
        <f>'10'!K12</f>
        <v>-6999</v>
      </c>
      <c r="F142" s="231">
        <f>'11'!K12</f>
        <v>-3868</v>
      </c>
      <c r="I142" s="231">
        <f>'14'!K12</f>
        <v>-723</v>
      </c>
      <c r="J142" s="231">
        <f>'15'!K12</f>
        <v>-673</v>
      </c>
      <c r="K142" s="231">
        <f>'17'!J12</f>
        <v>-439</v>
      </c>
      <c r="L142" s="231">
        <f>'18'!J12</f>
        <v>-83</v>
      </c>
      <c r="M142" s="231">
        <f>'19'!J12</f>
        <v>17</v>
      </c>
      <c r="N142" s="231">
        <f>'16'!J12</f>
        <v>-30</v>
      </c>
      <c r="P142" s="231">
        <f>'20'!N13</f>
        <v>2829</v>
      </c>
      <c r="Q142" s="231">
        <f t="shared" si="39"/>
        <v>-9969</v>
      </c>
      <c r="S142" s="5">
        <f>'9'!L43</f>
        <v>-9969</v>
      </c>
      <c r="T142" s="232">
        <f t="shared" si="40"/>
        <v>0</v>
      </c>
    </row>
    <row r="143" spans="4:20">
      <c r="D143" s="5" t="str">
        <f t="shared" ref="D143:D161" si="41">D13</f>
        <v>2023-2024</v>
      </c>
      <c r="E143" s="231">
        <f>'10'!K13</f>
        <v>-6821</v>
      </c>
      <c r="F143" s="231">
        <f>'11'!K13</f>
        <v>-4226</v>
      </c>
      <c r="I143" s="231">
        <f>'14'!K13</f>
        <v>-891</v>
      </c>
      <c r="J143" s="231">
        <f>'15'!K13</f>
        <v>-344</v>
      </c>
      <c r="K143" s="231">
        <f>'17'!J13</f>
        <v>-568</v>
      </c>
      <c r="L143" s="231">
        <f>'18'!J13</f>
        <v>-97</v>
      </c>
      <c r="M143" s="231">
        <f>'19'!J13</f>
        <v>3</v>
      </c>
      <c r="N143" s="231">
        <f>'16'!J13</f>
        <v>-35</v>
      </c>
      <c r="P143" s="231">
        <f>'20'!N14</f>
        <v>2997</v>
      </c>
      <c r="Q143" s="231">
        <f>SUM(E143:P143)</f>
        <v>-9982</v>
      </c>
      <c r="S143" s="5">
        <f>'9'!K43</f>
        <v>-9982</v>
      </c>
      <c r="T143" s="232">
        <f>Q143-S143</f>
        <v>0</v>
      </c>
    </row>
    <row r="144" spans="4:20">
      <c r="D144" s="5" t="str">
        <f t="shared" si="41"/>
        <v>2022-2023</v>
      </c>
      <c r="E144" s="231">
        <f>'10'!K14</f>
        <v>-7272</v>
      </c>
      <c r="F144" s="231">
        <f>'11'!K14</f>
        <v>-3662</v>
      </c>
      <c r="I144" s="231">
        <f>'14'!K14</f>
        <v>-854</v>
      </c>
      <c r="J144" s="231">
        <f>'15'!K14</f>
        <v>-274</v>
      </c>
      <c r="K144" s="231">
        <f>'17'!J14</f>
        <v>-520</v>
      </c>
      <c r="L144" s="231">
        <f>'18'!J14</f>
        <v>-77</v>
      </c>
      <c r="M144" s="231">
        <f>'19'!J14</f>
        <v>-3</v>
      </c>
      <c r="N144" s="231">
        <f>'16'!J14</f>
        <v>-25</v>
      </c>
      <c r="P144" s="231">
        <f>'20'!N15</f>
        <v>2465</v>
      </c>
      <c r="Q144" s="231">
        <f>SUM(E144:P144)</f>
        <v>-10222</v>
      </c>
      <c r="S144" s="5">
        <f>'9'!I43</f>
        <v>-10222</v>
      </c>
      <c r="T144" s="232">
        <f>Q144-S144</f>
        <v>0</v>
      </c>
    </row>
    <row r="145" spans="4:20">
      <c r="D145" s="5" t="str">
        <f t="shared" si="41"/>
        <v>2021-2022</v>
      </c>
      <c r="E145" s="231">
        <f>'10'!K15</f>
        <v>-6404</v>
      </c>
      <c r="F145" s="231">
        <f>'11'!K15</f>
        <v>-2903</v>
      </c>
      <c r="I145" s="231">
        <f>'14'!K15</f>
        <v>-714</v>
      </c>
      <c r="J145" s="231">
        <f>'15'!K15</f>
        <v>-238</v>
      </c>
      <c r="K145" s="231">
        <f>'17'!J15</f>
        <v>-365</v>
      </c>
      <c r="L145" s="231">
        <f>'18'!J15</f>
        <v>-69</v>
      </c>
      <c r="M145" s="231">
        <f>'19'!J15</f>
        <v>-2</v>
      </c>
      <c r="N145" s="231">
        <f>'16'!J15</f>
        <v>-14</v>
      </c>
      <c r="P145" s="231">
        <f>'20'!N16</f>
        <v>1905</v>
      </c>
      <c r="Q145" s="231">
        <f t="shared" ref="Q145:Q150" si="42">SUM(E145:P145)</f>
        <v>-8804</v>
      </c>
      <c r="S145" s="5">
        <f>'9'!G43</f>
        <v>-8804</v>
      </c>
      <c r="T145" s="232">
        <f t="shared" ref="T145:T150" si="43">Q145-S145</f>
        <v>0</v>
      </c>
    </row>
    <row r="146" spans="4:20">
      <c r="D146" s="5" t="str">
        <f t="shared" si="41"/>
        <v>2020-2021</v>
      </c>
      <c r="E146" s="231">
        <f>'10'!K16</f>
        <v>-5438</v>
      </c>
      <c r="F146" s="231">
        <f>'11'!K16</f>
        <v>-2858</v>
      </c>
      <c r="I146" s="231">
        <f>'14'!K16</f>
        <v>-631</v>
      </c>
      <c r="J146" s="231">
        <f>'15'!K16</f>
        <v>-321</v>
      </c>
      <c r="K146" s="231">
        <f>'17'!J16</f>
        <v>-486</v>
      </c>
      <c r="L146" s="231">
        <f>'18'!J16</f>
        <v>-68</v>
      </c>
      <c r="M146" s="231">
        <f>'19'!J16</f>
        <v>-26</v>
      </c>
      <c r="N146" s="231">
        <f>'16'!J16</f>
        <v>-17</v>
      </c>
      <c r="P146" s="231">
        <f>'20'!N17</f>
        <v>1997</v>
      </c>
      <c r="Q146" s="231">
        <f t="shared" si="42"/>
        <v>-7848</v>
      </c>
      <c r="S146" s="5">
        <f>'9'!F43</f>
        <v>-7848</v>
      </c>
      <c r="T146" s="232">
        <f t="shared" si="43"/>
        <v>0</v>
      </c>
    </row>
    <row r="147" spans="4:20">
      <c r="D147" s="5" t="str">
        <f t="shared" si="41"/>
        <v>2019-2020</v>
      </c>
      <c r="E147" s="231">
        <f>'10'!K17</f>
        <v>-5474</v>
      </c>
      <c r="F147" s="231">
        <f>'11'!K17</f>
        <v>-2901</v>
      </c>
      <c r="I147" s="231">
        <f>'14'!K17</f>
        <v>-656</v>
      </c>
      <c r="J147" s="231">
        <f>'15'!K17</f>
        <v>-301</v>
      </c>
      <c r="K147" s="231">
        <f>'17'!J17</f>
        <v>-494</v>
      </c>
      <c r="L147" s="231">
        <f>'18'!J17</f>
        <v>-73</v>
      </c>
      <c r="M147" s="231">
        <f>'19'!J17</f>
        <v>-25</v>
      </c>
      <c r="N147" s="231">
        <f>'16'!J17</f>
        <v>-19</v>
      </c>
      <c r="P147" s="231">
        <f>'20'!N18</f>
        <v>2108</v>
      </c>
      <c r="Q147" s="231">
        <f t="shared" si="42"/>
        <v>-7835</v>
      </c>
      <c r="S147" s="5">
        <f>'9'!E43</f>
        <v>-7835</v>
      </c>
      <c r="T147" s="232">
        <f t="shared" si="43"/>
        <v>0</v>
      </c>
    </row>
    <row r="148" spans="4:20">
      <c r="D148" s="5" t="str">
        <f t="shared" si="41"/>
        <v>2018-2019</v>
      </c>
      <c r="E148" s="231">
        <f>'10'!K18</f>
        <v>-6665</v>
      </c>
      <c r="F148" s="231">
        <f>'11'!K18</f>
        <v>-2712</v>
      </c>
      <c r="I148" s="231">
        <f>'14'!K18</f>
        <v>-625</v>
      </c>
      <c r="J148" s="231">
        <f>'15'!K18</f>
        <v>-301</v>
      </c>
      <c r="K148" s="231">
        <f>'17'!J18</f>
        <v>-451</v>
      </c>
      <c r="L148" s="231">
        <f>'18'!J18</f>
        <v>-69</v>
      </c>
      <c r="M148" s="231">
        <f>'19'!J18</f>
        <v>-30</v>
      </c>
      <c r="N148" s="231">
        <f>'16'!J18</f>
        <v>-18</v>
      </c>
      <c r="P148" s="231">
        <f>'20'!N19</f>
        <v>1991</v>
      </c>
      <c r="Q148" s="231">
        <f t="shared" si="42"/>
        <v>-8880</v>
      </c>
      <c r="S148" s="5">
        <f>'9'!D43</f>
        <v>-8880</v>
      </c>
      <c r="T148" s="232">
        <f t="shared" si="43"/>
        <v>0</v>
      </c>
    </row>
    <row r="149" spans="4:20">
      <c r="D149" s="5" t="str">
        <f t="shared" si="41"/>
        <v>2017-2018</v>
      </c>
      <c r="E149" s="231">
        <f>'10'!K19</f>
        <v>-7162</v>
      </c>
      <c r="F149" s="231">
        <f>'11'!K19</f>
        <v>-2616</v>
      </c>
      <c r="I149" s="231">
        <f>'14'!K19</f>
        <v>-593</v>
      </c>
      <c r="J149" s="231">
        <f>'15'!K19</f>
        <v>-292</v>
      </c>
      <c r="K149" s="231">
        <f>'17'!J19</f>
        <v>-390</v>
      </c>
      <c r="L149" s="231">
        <f>'18'!J19</f>
        <v>-63</v>
      </c>
      <c r="M149" s="231">
        <f>'19'!J19</f>
        <v>-54</v>
      </c>
      <c r="N149" s="231">
        <f>'16'!J19</f>
        <v>-14</v>
      </c>
      <c r="P149" s="231">
        <f>'20'!N20</f>
        <v>1808</v>
      </c>
      <c r="Q149" s="231">
        <f t="shared" si="42"/>
        <v>-9376</v>
      </c>
      <c r="S149" s="5">
        <f>'1'!K20</f>
        <v>-9376</v>
      </c>
      <c r="T149" s="232">
        <f t="shared" ref="T149" si="44">Q149-S149</f>
        <v>0</v>
      </c>
    </row>
    <row r="150" spans="4:20">
      <c r="D150" s="245" t="str">
        <f t="shared" si="41"/>
        <v>2016-2027</v>
      </c>
      <c r="E150" s="246">
        <f>'10'!K20</f>
        <v>-7536</v>
      </c>
      <c r="F150" s="246">
        <f>'11'!K20</f>
        <v>-2637</v>
      </c>
      <c r="G150" s="246"/>
      <c r="H150" s="246"/>
      <c r="I150" s="246">
        <f>'14'!K20</f>
        <v>-458</v>
      </c>
      <c r="J150" s="246">
        <f>'15'!K20</f>
        <v>-342</v>
      </c>
      <c r="K150" s="246">
        <f>'17'!J20</f>
        <v>-365</v>
      </c>
      <c r="L150" s="246">
        <f>'18'!J20</f>
        <v>-64</v>
      </c>
      <c r="M150" s="246">
        <f>'19'!J20</f>
        <v>58</v>
      </c>
      <c r="N150" s="246">
        <f>'16'!J20</f>
        <v>-12</v>
      </c>
      <c r="O150" s="246"/>
      <c r="P150" s="246">
        <f>'20'!N21</f>
        <v>1817</v>
      </c>
      <c r="Q150" s="246">
        <f t="shared" si="42"/>
        <v>-9539</v>
      </c>
      <c r="R150" s="245"/>
      <c r="S150" s="5">
        <f>'1'!K21</f>
        <v>-9539</v>
      </c>
      <c r="T150" s="247">
        <f t="shared" si="43"/>
        <v>0</v>
      </c>
    </row>
    <row r="151" spans="4:20">
      <c r="D151" s="5" t="str">
        <f t="shared" si="41"/>
        <v>2015-2016</v>
      </c>
      <c r="E151" s="248">
        <f>'10'!K21</f>
        <v>-7956</v>
      </c>
      <c r="F151" s="248">
        <f>'11'!K21</f>
        <v>-2606</v>
      </c>
      <c r="G151" s="248"/>
      <c r="H151" s="248"/>
      <c r="I151" s="248">
        <f>'14'!K21</f>
        <v>-447</v>
      </c>
      <c r="J151" s="248">
        <f>'15'!K21</f>
        <v>-358</v>
      </c>
      <c r="K151" s="248">
        <f>'17'!J21</f>
        <v>-391</v>
      </c>
      <c r="L151" s="248">
        <f>'18'!J21</f>
        <v>-71</v>
      </c>
      <c r="M151" s="248">
        <f>'19'!J21</f>
        <v>-103</v>
      </c>
      <c r="N151" s="248">
        <f>'16'!J21</f>
        <v>-12</v>
      </c>
      <c r="O151" s="248"/>
      <c r="P151" s="248">
        <f>'20'!N22</f>
        <v>1820</v>
      </c>
      <c r="Q151" s="248">
        <f t="shared" ref="Q151:Q161" si="45">SUM(E151:P151)</f>
        <v>-10124</v>
      </c>
      <c r="S151" s="242">
        <f>'1'!K22</f>
        <v>-10124</v>
      </c>
      <c r="T151" s="232">
        <f t="shared" ref="T151" si="46">Q151-S151</f>
        <v>0</v>
      </c>
    </row>
    <row r="152" spans="4:20">
      <c r="D152" s="5" t="str">
        <f t="shared" si="41"/>
        <v>2014-2015</v>
      </c>
      <c r="E152" s="248">
        <f>'10'!K22</f>
        <v>-8142</v>
      </c>
      <c r="F152" s="248">
        <f>'11'!K22</f>
        <v>-2755</v>
      </c>
      <c r="I152" s="248">
        <f>'14'!K22</f>
        <v>-369</v>
      </c>
      <c r="J152" s="248">
        <f>'15'!K22</f>
        <v>-346</v>
      </c>
      <c r="K152" s="248">
        <f>'17'!J22</f>
        <v>-364</v>
      </c>
      <c r="L152" s="248">
        <f>'18'!J22</f>
        <v>-76</v>
      </c>
      <c r="M152" s="248">
        <f>'19'!J22</f>
        <v>-123</v>
      </c>
      <c r="N152" s="248">
        <f>'16'!J22</f>
        <v>-12</v>
      </c>
      <c r="P152" s="248">
        <f>'20'!N23</f>
        <v>1841</v>
      </c>
      <c r="Q152" s="248">
        <f t="shared" si="45"/>
        <v>-10346</v>
      </c>
      <c r="S152" s="5">
        <f>'1'!K23</f>
        <v>-10346</v>
      </c>
      <c r="T152" s="232">
        <f t="shared" ref="T152:T156" si="47">Q152-S152</f>
        <v>0</v>
      </c>
    </row>
    <row r="153" spans="4:20">
      <c r="D153" s="5" t="str">
        <f t="shared" si="41"/>
        <v>2013-2014</v>
      </c>
      <c r="E153" s="248">
        <f>'10'!K23</f>
        <v>-8436</v>
      </c>
      <c r="F153" s="248">
        <f>'11'!K23</f>
        <v>-2768</v>
      </c>
      <c r="I153" s="248">
        <f>'14'!K23</f>
        <v>-342</v>
      </c>
      <c r="J153" s="248">
        <f>'15'!K23</f>
        <v>-362</v>
      </c>
      <c r="K153" s="248">
        <f>'17'!J23</f>
        <v>-361</v>
      </c>
      <c r="L153" s="248">
        <f>'18'!J23</f>
        <v>-79</v>
      </c>
      <c r="M153" s="248">
        <f>'19'!J23</f>
        <v>-142</v>
      </c>
      <c r="N153" s="248">
        <f>'16'!J23</f>
        <v>-9</v>
      </c>
      <c r="P153" s="248">
        <f>'20'!N24</f>
        <v>1827</v>
      </c>
      <c r="Q153" s="248">
        <f t="shared" si="45"/>
        <v>-10672</v>
      </c>
      <c r="S153" s="5">
        <f>'1'!K24</f>
        <v>-10672</v>
      </c>
      <c r="T153" s="232">
        <f t="shared" si="47"/>
        <v>0</v>
      </c>
    </row>
    <row r="154" spans="4:20">
      <c r="D154" s="5" t="str">
        <f t="shared" si="41"/>
        <v>2012-2013</v>
      </c>
      <c r="E154" s="248">
        <f>'10'!K24</f>
        <v>-7760</v>
      </c>
      <c r="F154" s="248">
        <f>'11'!K24</f>
        <v>-2604</v>
      </c>
      <c r="I154" s="248">
        <f>'14'!K24</f>
        <v>-340</v>
      </c>
      <c r="J154" s="248">
        <f>'15'!K24</f>
        <v>-386</v>
      </c>
      <c r="K154" s="248">
        <f>'17'!J24</f>
        <v>-355</v>
      </c>
      <c r="L154" s="248">
        <f>'18'!J24</f>
        <v>-91</v>
      </c>
      <c r="M154" s="248">
        <f>'19'!J24</f>
        <v>-141</v>
      </c>
      <c r="N154" s="248">
        <f>'16'!J24</f>
        <v>-4</v>
      </c>
      <c r="P154" s="248">
        <f>'20'!N25</f>
        <v>1812</v>
      </c>
      <c r="Q154" s="248">
        <f t="shared" si="45"/>
        <v>-9869</v>
      </c>
      <c r="S154" s="5">
        <f>'1'!K25</f>
        <v>-9869</v>
      </c>
      <c r="T154" s="232">
        <f t="shared" si="47"/>
        <v>0</v>
      </c>
    </row>
    <row r="155" spans="4:20">
      <c r="D155" s="5" t="str">
        <f t="shared" si="41"/>
        <v>2011-2012</v>
      </c>
      <c r="E155" s="248">
        <f>'10'!K25</f>
        <v>-7343</v>
      </c>
      <c r="F155" s="248">
        <f>'11'!K25</f>
        <v>-2537</v>
      </c>
      <c r="I155" s="248">
        <f>'14'!K25</f>
        <v>-332</v>
      </c>
      <c r="J155" s="248">
        <f>'15'!K25</f>
        <v>-394</v>
      </c>
      <c r="K155" s="248">
        <f>'17'!J25</f>
        <v>-364</v>
      </c>
      <c r="L155" s="248">
        <f>'18'!J25</f>
        <v>-103</v>
      </c>
      <c r="M155" s="248">
        <f>'19'!J25</f>
        <v>-114</v>
      </c>
      <c r="N155" s="248">
        <f>'16'!J25</f>
        <v>-8</v>
      </c>
      <c r="P155" s="248">
        <f>'20'!N26</f>
        <v>1723</v>
      </c>
      <c r="Q155" s="248">
        <f t="shared" si="45"/>
        <v>-9472</v>
      </c>
      <c r="S155" s="5">
        <f>'1'!K26</f>
        <v>-9472</v>
      </c>
      <c r="T155" s="232">
        <f t="shared" si="47"/>
        <v>0</v>
      </c>
    </row>
    <row r="156" spans="4:20">
      <c r="D156" s="5" t="str">
        <f t="shared" si="41"/>
        <v>2010-2011</v>
      </c>
      <c r="E156" s="248">
        <f>'10'!K27</f>
        <v>-7081</v>
      </c>
      <c r="F156" s="248">
        <f>'11'!K27</f>
        <v>-2080</v>
      </c>
      <c r="I156" s="248">
        <f>'14'!K27</f>
        <v>-325</v>
      </c>
      <c r="J156" s="248">
        <f>'15'!K27</f>
        <v>-496</v>
      </c>
      <c r="K156" s="248">
        <f>'17'!J27</f>
        <v>-351</v>
      </c>
      <c r="L156" s="248">
        <f>'18'!J27</f>
        <v>-99</v>
      </c>
      <c r="M156" s="248">
        <f>'19'!J27</f>
        <v>-156</v>
      </c>
      <c r="N156" s="248">
        <f>'16'!J27</f>
        <v>-4</v>
      </c>
      <c r="P156" s="248">
        <f>'20'!N28</f>
        <v>1607</v>
      </c>
      <c r="Q156" s="248">
        <f t="shared" si="45"/>
        <v>-8985</v>
      </c>
      <c r="S156" s="5">
        <f>'1'!K28</f>
        <v>-8985</v>
      </c>
      <c r="T156" s="232">
        <f t="shared" si="47"/>
        <v>0</v>
      </c>
    </row>
    <row r="157" spans="4:20">
      <c r="D157" s="5" t="str">
        <f t="shared" si="41"/>
        <v>2009-2010</v>
      </c>
      <c r="E157" s="248">
        <f>'10'!K28</f>
        <v>-6241</v>
      </c>
      <c r="F157" s="248">
        <f>'11'!K28</f>
        <v>-1692</v>
      </c>
      <c r="I157" s="248">
        <f>'14'!K28</f>
        <v>-280</v>
      </c>
      <c r="J157" s="248">
        <f>'15'!K28</f>
        <v>-474</v>
      </c>
      <c r="K157" s="248">
        <f>'17'!J28</f>
        <v>-278</v>
      </c>
      <c r="L157" s="248">
        <f>'18'!J28</f>
        <v>-102</v>
      </c>
      <c r="M157" s="248">
        <f>'19'!J28</f>
        <v>-75</v>
      </c>
      <c r="N157" s="248">
        <f>'16'!J28</f>
        <v>-4</v>
      </c>
      <c r="P157" s="248">
        <f>'20'!N29</f>
        <v>1237</v>
      </c>
      <c r="Q157" s="248">
        <f t="shared" si="45"/>
        <v>-7909</v>
      </c>
      <c r="S157" s="5">
        <f>'1'!K29</f>
        <v>-7909</v>
      </c>
      <c r="T157" s="232">
        <f t="shared" ref="T157:T161" si="48">Q157-S157</f>
        <v>0</v>
      </c>
    </row>
    <row r="158" spans="4:20">
      <c r="D158" s="242" t="str">
        <f t="shared" si="41"/>
        <v>2008-2009</v>
      </c>
      <c r="E158" s="243">
        <f>'10'!K29</f>
        <v>-6639</v>
      </c>
      <c r="F158" s="243"/>
      <c r="G158" s="243"/>
      <c r="H158" s="243"/>
      <c r="I158" s="243"/>
      <c r="J158" s="243"/>
      <c r="K158" s="243"/>
      <c r="L158" s="243"/>
      <c r="M158" s="243"/>
      <c r="N158" s="243"/>
      <c r="O158" s="243"/>
      <c r="P158" s="243"/>
      <c r="Q158" s="243">
        <f t="shared" si="45"/>
        <v>-6639</v>
      </c>
      <c r="R158" s="242"/>
      <c r="S158" s="242">
        <f>'1'!K31</f>
        <v>-8131</v>
      </c>
      <c r="T158" s="244">
        <f t="shared" si="48"/>
        <v>1492</v>
      </c>
    </row>
    <row r="159" spans="4:20">
      <c r="D159" s="5" t="str">
        <f t="shared" si="41"/>
        <v>2007-2008</v>
      </c>
      <c r="E159" s="248">
        <f>'10'!K30</f>
        <v>-7160</v>
      </c>
      <c r="F159" s="248"/>
      <c r="I159" s="248"/>
      <c r="J159" s="248"/>
      <c r="P159" s="248"/>
      <c r="Q159" s="248">
        <f t="shared" si="45"/>
        <v>-7160</v>
      </c>
      <c r="S159" s="5">
        <f>'1'!K32</f>
        <v>-8752</v>
      </c>
      <c r="T159" s="232">
        <f t="shared" si="48"/>
        <v>1592</v>
      </c>
    </row>
    <row r="160" spans="4:20">
      <c r="D160" s="5" t="str">
        <f t="shared" si="41"/>
        <v>2006-2007</v>
      </c>
      <c r="E160" s="248">
        <f>'10'!K31</f>
        <v>-7185</v>
      </c>
      <c r="F160" s="248"/>
      <c r="I160" s="248"/>
      <c r="J160" s="248"/>
      <c r="P160" s="248"/>
      <c r="Q160" s="248">
        <f t="shared" si="45"/>
        <v>-7185</v>
      </c>
      <c r="S160" s="5">
        <f>'1'!K33</f>
        <v>-8723</v>
      </c>
      <c r="T160" s="232">
        <f t="shared" ref="T160" si="49">Q160-S160</f>
        <v>1538</v>
      </c>
    </row>
    <row r="161" spans="4:20">
      <c r="D161" s="5" t="str">
        <f t="shared" si="41"/>
        <v>2005-2006</v>
      </c>
      <c r="E161" s="248">
        <f>'10'!K31</f>
        <v>-7185</v>
      </c>
      <c r="F161" s="248"/>
      <c r="I161" s="248"/>
      <c r="J161" s="248"/>
      <c r="P161" s="248"/>
      <c r="Q161" s="248">
        <f t="shared" si="45"/>
        <v>-7185</v>
      </c>
      <c r="S161" s="5">
        <f>'1'!K33</f>
        <v>-8723</v>
      </c>
      <c r="T161" s="232">
        <f t="shared" si="48"/>
        <v>1538</v>
      </c>
    </row>
    <row r="163" spans="4:20">
      <c r="D163" s="498" t="s">
        <v>329</v>
      </c>
      <c r="E163" s="498"/>
      <c r="F163" s="498"/>
      <c r="G163" s="498"/>
      <c r="H163" s="498"/>
      <c r="I163" s="498"/>
      <c r="J163" s="498"/>
      <c r="K163" s="498"/>
      <c r="L163" s="498"/>
      <c r="M163" s="498"/>
      <c r="N163" s="498"/>
      <c r="O163" s="498"/>
      <c r="P163" s="498"/>
      <c r="Q163" s="498"/>
      <c r="R163" s="498"/>
      <c r="S163" s="498"/>
      <c r="T163" s="498"/>
    </row>
    <row r="164" spans="4:20">
      <c r="E164" s="229" t="s">
        <v>306</v>
      </c>
      <c r="F164" s="229" t="s">
        <v>307</v>
      </c>
      <c r="G164" s="229" t="s">
        <v>308</v>
      </c>
      <c r="H164" s="229" t="s">
        <v>309</v>
      </c>
      <c r="I164" s="229" t="s">
        <v>418</v>
      </c>
      <c r="J164" s="229" t="s">
        <v>419</v>
      </c>
      <c r="K164" s="229" t="s">
        <v>310</v>
      </c>
      <c r="L164" s="229" t="s">
        <v>311</v>
      </c>
      <c r="M164" s="229" t="s">
        <v>312</v>
      </c>
      <c r="N164" s="229" t="s">
        <v>313</v>
      </c>
      <c r="O164" s="229" t="s">
        <v>314</v>
      </c>
      <c r="P164" s="229" t="s">
        <v>315</v>
      </c>
      <c r="Q164" s="229" t="s">
        <v>316</v>
      </c>
      <c r="S164" s="230" t="s">
        <v>321</v>
      </c>
      <c r="T164" s="230" t="s">
        <v>225</v>
      </c>
    </row>
    <row r="165" spans="4:20">
      <c r="D165" s="5" t="str">
        <f t="shared" ref="D165:D168" si="50">D35</f>
        <v>2027-2028</v>
      </c>
      <c r="E165" s="231">
        <f t="shared" ref="E165:P165" si="51">E113+E139</f>
        <v>-143312</v>
      </c>
      <c r="F165" s="231">
        <f t="shared" si="51"/>
        <v>-26428</v>
      </c>
      <c r="G165" s="231">
        <f t="shared" si="51"/>
        <v>0</v>
      </c>
      <c r="H165" s="231">
        <f t="shared" si="51"/>
        <v>-1336</v>
      </c>
      <c r="I165" s="231">
        <f t="shared" si="51"/>
        <v>-49558</v>
      </c>
      <c r="J165" s="231">
        <f t="shared" ref="J165" si="52">J113+J139</f>
        <v>-35137</v>
      </c>
      <c r="K165" s="231">
        <f t="shared" si="51"/>
        <v>-22452</v>
      </c>
      <c r="L165" s="231">
        <f t="shared" si="51"/>
        <v>-4401</v>
      </c>
      <c r="M165" s="231">
        <f t="shared" si="51"/>
        <v>-2640</v>
      </c>
      <c r="N165" s="231">
        <f t="shared" si="51"/>
        <v>-1624</v>
      </c>
      <c r="O165" s="231">
        <f t="shared" si="51"/>
        <v>-12444</v>
      </c>
      <c r="P165" s="231">
        <f t="shared" si="51"/>
        <v>124122</v>
      </c>
      <c r="Q165" s="231">
        <f t="shared" ref="Q165:Q168" si="53">SUM(E165:P165)</f>
        <v>-175210</v>
      </c>
      <c r="S165" s="5">
        <f>'1'!L10</f>
        <v>-175210</v>
      </c>
      <c r="T165" s="232">
        <f t="shared" ref="T165:T168" si="54">Q165-S165</f>
        <v>0</v>
      </c>
    </row>
    <row r="166" spans="4:20">
      <c r="D166" s="5" t="str">
        <f t="shared" si="50"/>
        <v>2026-2027</v>
      </c>
      <c r="E166" s="231">
        <f t="shared" ref="E166:P166" si="55">E114+E140</f>
        <v>-141194</v>
      </c>
      <c r="F166" s="231">
        <f t="shared" si="55"/>
        <v>-27663</v>
      </c>
      <c r="G166" s="231">
        <f t="shared" si="55"/>
        <v>0</v>
      </c>
      <c r="H166" s="231">
        <f t="shared" si="55"/>
        <v>-1478</v>
      </c>
      <c r="I166" s="231">
        <f t="shared" si="55"/>
        <v>-48621</v>
      </c>
      <c r="J166" s="231">
        <f t="shared" ref="J166" si="56">J114+J140</f>
        <v>-34288</v>
      </c>
      <c r="K166" s="231">
        <f t="shared" si="55"/>
        <v>-21814</v>
      </c>
      <c r="L166" s="231">
        <f t="shared" si="55"/>
        <v>-4139</v>
      </c>
      <c r="M166" s="231">
        <f t="shared" si="55"/>
        <v>-2524</v>
      </c>
      <c r="N166" s="231">
        <f t="shared" si="55"/>
        <v>-1573</v>
      </c>
      <c r="O166" s="231">
        <f t="shared" si="55"/>
        <v>-12462</v>
      </c>
      <c r="P166" s="231">
        <f t="shared" si="55"/>
        <v>124999</v>
      </c>
      <c r="Q166" s="231">
        <f t="shared" si="53"/>
        <v>-170757</v>
      </c>
      <c r="S166" s="5">
        <f>'1'!L11</f>
        <v>-170757</v>
      </c>
      <c r="T166" s="232">
        <f t="shared" si="54"/>
        <v>0</v>
      </c>
    </row>
    <row r="167" spans="4:20">
      <c r="D167" s="5" t="str">
        <f t="shared" si="50"/>
        <v>2025-2026</v>
      </c>
      <c r="E167" s="231">
        <f t="shared" ref="E167:P167" si="57">E115+E141</f>
        <v>-139334</v>
      </c>
      <c r="F167" s="231">
        <f t="shared" si="57"/>
        <v>-26795</v>
      </c>
      <c r="G167" s="231">
        <f t="shared" si="57"/>
        <v>0</v>
      </c>
      <c r="H167" s="231">
        <f t="shared" si="57"/>
        <v>-1573</v>
      </c>
      <c r="I167" s="231">
        <f t="shared" si="57"/>
        <v>-47396</v>
      </c>
      <c r="J167" s="231">
        <f t="shared" ref="J167" si="58">J115+J141</f>
        <v>-33943</v>
      </c>
      <c r="K167" s="231">
        <f t="shared" si="57"/>
        <v>-21320</v>
      </c>
      <c r="L167" s="231">
        <f t="shared" si="57"/>
        <v>-3960</v>
      </c>
      <c r="M167" s="231">
        <f t="shared" si="57"/>
        <v>-2456</v>
      </c>
      <c r="N167" s="231">
        <f t="shared" si="57"/>
        <v>-1522</v>
      </c>
      <c r="O167" s="231">
        <f t="shared" si="57"/>
        <v>-12437</v>
      </c>
      <c r="P167" s="231">
        <f t="shared" si="57"/>
        <v>122552</v>
      </c>
      <c r="Q167" s="231">
        <f t="shared" si="53"/>
        <v>-168184</v>
      </c>
      <c r="S167" s="5">
        <f>'1'!L12</f>
        <v>-168184</v>
      </c>
      <c r="T167" s="232">
        <f t="shared" si="54"/>
        <v>0</v>
      </c>
    </row>
    <row r="168" spans="4:20">
      <c r="D168" s="5" t="str">
        <f t="shared" si="50"/>
        <v>2024-2025</v>
      </c>
      <c r="E168" s="231">
        <f t="shared" ref="E168:P168" si="59">E116+E142</f>
        <v>-134713</v>
      </c>
      <c r="F168" s="231">
        <f t="shared" si="59"/>
        <v>-24812</v>
      </c>
      <c r="G168" s="231">
        <f t="shared" si="59"/>
        <v>0</v>
      </c>
      <c r="H168" s="231">
        <f t="shared" si="59"/>
        <v>-1574</v>
      </c>
      <c r="I168" s="231">
        <f t="shared" si="59"/>
        <v>-45425</v>
      </c>
      <c r="J168" s="231">
        <f t="shared" ref="J168" si="60">J116+J142</f>
        <v>-33768</v>
      </c>
      <c r="K168" s="231">
        <f t="shared" si="59"/>
        <v>-21085</v>
      </c>
      <c r="L168" s="231">
        <f t="shared" si="59"/>
        <v>-3757</v>
      </c>
      <c r="M168" s="231">
        <f t="shared" si="59"/>
        <v>-2442</v>
      </c>
      <c r="N168" s="231">
        <f t="shared" si="59"/>
        <v>-1341</v>
      </c>
      <c r="O168" s="231">
        <f t="shared" si="59"/>
        <v>-11766</v>
      </c>
      <c r="P168" s="231">
        <f t="shared" si="59"/>
        <v>119420</v>
      </c>
      <c r="Q168" s="231">
        <f t="shared" si="53"/>
        <v>-161263</v>
      </c>
      <c r="S168" s="5">
        <f>'1'!L13</f>
        <v>-161263</v>
      </c>
      <c r="T168" s="232">
        <f t="shared" si="54"/>
        <v>0</v>
      </c>
    </row>
    <row r="169" spans="4:20">
      <c r="D169" s="5" t="str">
        <f t="shared" ref="D169:D187" si="61">D39</f>
        <v>2023-2024</v>
      </c>
      <c r="E169" s="231">
        <f t="shared" ref="E169:P169" si="62">E117+E143</f>
        <v>-124927</v>
      </c>
      <c r="F169" s="231">
        <f t="shared" si="62"/>
        <v>-23293</v>
      </c>
      <c r="G169" s="231">
        <f t="shared" si="62"/>
        <v>0</v>
      </c>
      <c r="H169" s="231">
        <f t="shared" si="62"/>
        <v>-1442</v>
      </c>
      <c r="I169" s="231">
        <f t="shared" si="62"/>
        <v>-42290</v>
      </c>
      <c r="J169" s="231">
        <f t="shared" ref="J169" si="63">J117+J143</f>
        <v>-32912</v>
      </c>
      <c r="K169" s="231">
        <f t="shared" si="62"/>
        <v>-18448</v>
      </c>
      <c r="L169" s="231">
        <f t="shared" si="62"/>
        <v>-3409</v>
      </c>
      <c r="M169" s="231">
        <f t="shared" si="62"/>
        <v>-2279</v>
      </c>
      <c r="N169" s="231">
        <f t="shared" si="62"/>
        <v>-1200</v>
      </c>
      <c r="O169" s="231">
        <f t="shared" si="62"/>
        <v>-11736</v>
      </c>
      <c r="P169" s="231">
        <f t="shared" si="62"/>
        <v>110401</v>
      </c>
      <c r="Q169" s="231">
        <f>SUM(E169:P169)</f>
        <v>-151535</v>
      </c>
      <c r="S169" s="5">
        <f>'1'!L14</f>
        <v>-151535</v>
      </c>
      <c r="T169" s="232">
        <f>Q169-S169</f>
        <v>0</v>
      </c>
    </row>
    <row r="170" spans="4:20">
      <c r="D170" s="5" t="str">
        <f t="shared" si="61"/>
        <v>2022-2023</v>
      </c>
      <c r="E170" s="231">
        <f t="shared" ref="E170:P170" si="64">E118+E144</f>
        <v>-125064</v>
      </c>
      <c r="F170" s="231">
        <f t="shared" si="64"/>
        <v>-21142</v>
      </c>
      <c r="G170" s="231">
        <f t="shared" si="64"/>
        <v>0</v>
      </c>
      <c r="H170" s="231">
        <f t="shared" si="64"/>
        <v>-1422</v>
      </c>
      <c r="I170" s="231">
        <f t="shared" si="64"/>
        <v>-39309</v>
      </c>
      <c r="J170" s="231">
        <f t="shared" ref="J170" si="65">J118+J144</f>
        <v>-28057</v>
      </c>
      <c r="K170" s="231">
        <f t="shared" si="64"/>
        <v>-17418</v>
      </c>
      <c r="L170" s="231">
        <f t="shared" si="64"/>
        <v>-3146</v>
      </c>
      <c r="M170" s="231">
        <f t="shared" si="64"/>
        <v>-2079</v>
      </c>
      <c r="N170" s="231">
        <f t="shared" si="64"/>
        <v>-1027</v>
      </c>
      <c r="O170" s="231">
        <f t="shared" si="64"/>
        <v>-13461</v>
      </c>
      <c r="P170" s="231">
        <f t="shared" si="64"/>
        <v>104756</v>
      </c>
      <c r="Q170" s="231">
        <f>SUM(E170:P170)</f>
        <v>-147369</v>
      </c>
      <c r="S170" s="5">
        <f>'1'!L15</f>
        <v>-147369</v>
      </c>
      <c r="T170" s="232">
        <f>Q170-S170</f>
        <v>0</v>
      </c>
    </row>
    <row r="171" spans="4:20">
      <c r="D171" s="5" t="str">
        <f t="shared" si="61"/>
        <v>2021-2022</v>
      </c>
      <c r="E171" s="231">
        <f t="shared" ref="E171:P171" si="66">E119+E145</f>
        <v>-119987</v>
      </c>
      <c r="F171" s="231">
        <f t="shared" si="66"/>
        <v>-19642</v>
      </c>
      <c r="G171" s="231">
        <f t="shared" si="66"/>
        <v>0</v>
      </c>
      <c r="H171" s="231">
        <f t="shared" si="66"/>
        <v>-1961</v>
      </c>
      <c r="I171" s="231">
        <f t="shared" si="66"/>
        <v>-39891</v>
      </c>
      <c r="J171" s="231">
        <f t="shared" ref="J171" si="67">J119+J145</f>
        <v>-27720</v>
      </c>
      <c r="K171" s="231">
        <f t="shared" si="66"/>
        <v>-15804</v>
      </c>
      <c r="L171" s="231">
        <f t="shared" si="66"/>
        <v>-2930</v>
      </c>
      <c r="M171" s="231">
        <f t="shared" si="66"/>
        <v>-1890</v>
      </c>
      <c r="N171" s="231">
        <f t="shared" si="66"/>
        <v>-1340</v>
      </c>
      <c r="O171" s="231">
        <f t="shared" si="66"/>
        <v>-11623</v>
      </c>
      <c r="P171" s="231">
        <f t="shared" si="66"/>
        <v>106516</v>
      </c>
      <c r="Q171" s="231">
        <f t="shared" ref="Q171:Q187" si="68">SUM(E171:P171)</f>
        <v>-136272</v>
      </c>
      <c r="S171" s="5">
        <f>'1'!L16</f>
        <v>-136272</v>
      </c>
      <c r="T171" s="232">
        <f t="shared" ref="T171:T187" si="69">Q171-S171</f>
        <v>0</v>
      </c>
    </row>
    <row r="172" spans="4:20">
      <c r="D172" s="5" t="str">
        <f t="shared" si="61"/>
        <v>2020-2021</v>
      </c>
      <c r="E172" s="231">
        <f t="shared" ref="E172:P172" si="70">E120+E146</f>
        <v>-107519</v>
      </c>
      <c r="F172" s="231">
        <f t="shared" si="70"/>
        <v>-18790</v>
      </c>
      <c r="G172" s="231">
        <f t="shared" si="70"/>
        <v>0</v>
      </c>
      <c r="H172" s="231">
        <f t="shared" si="70"/>
        <v>-1171</v>
      </c>
      <c r="I172" s="231">
        <f t="shared" si="70"/>
        <v>-35795</v>
      </c>
      <c r="J172" s="231">
        <f t="shared" ref="J172" si="71">J120+J146</f>
        <v>-26949</v>
      </c>
      <c r="K172" s="231">
        <f t="shared" si="70"/>
        <v>-15006</v>
      </c>
      <c r="L172" s="231">
        <f t="shared" si="70"/>
        <v>-2766</v>
      </c>
      <c r="M172" s="231">
        <f t="shared" si="70"/>
        <v>-1728</v>
      </c>
      <c r="N172" s="231">
        <f t="shared" si="70"/>
        <v>-830</v>
      </c>
      <c r="O172" s="231">
        <f t="shared" si="70"/>
        <v>-7389</v>
      </c>
      <c r="P172" s="231">
        <f t="shared" si="70"/>
        <v>90865</v>
      </c>
      <c r="Q172" s="231">
        <f t="shared" si="68"/>
        <v>-127078</v>
      </c>
      <c r="S172" s="5">
        <f>'1'!L17</f>
        <v>-127078</v>
      </c>
      <c r="T172" s="232">
        <f t="shared" si="69"/>
        <v>0</v>
      </c>
    </row>
    <row r="173" spans="4:20">
      <c r="D173" s="5" t="str">
        <f t="shared" si="61"/>
        <v>2019-2020</v>
      </c>
      <c r="E173" s="231">
        <f t="shared" ref="E173:P173" si="72">E121+E147</f>
        <v>-92129</v>
      </c>
      <c r="F173" s="231">
        <f t="shared" si="72"/>
        <v>-17713</v>
      </c>
      <c r="G173" s="231">
        <f t="shared" si="72"/>
        <v>0</v>
      </c>
      <c r="H173" s="231">
        <f t="shared" si="72"/>
        <v>-1915</v>
      </c>
      <c r="I173" s="231">
        <f t="shared" si="72"/>
        <v>-29067</v>
      </c>
      <c r="J173" s="231">
        <f t="shared" ref="J173" si="73">J121+J147</f>
        <v>-25346</v>
      </c>
      <c r="K173" s="231">
        <f t="shared" si="72"/>
        <v>-14596</v>
      </c>
      <c r="L173" s="231">
        <f t="shared" si="72"/>
        <v>-2754</v>
      </c>
      <c r="M173" s="231">
        <f t="shared" si="72"/>
        <v>-1749</v>
      </c>
      <c r="N173" s="231">
        <f t="shared" si="72"/>
        <v>-699</v>
      </c>
      <c r="O173" s="231">
        <f t="shared" si="72"/>
        <v>-7815</v>
      </c>
      <c r="P173" s="231">
        <f t="shared" si="72"/>
        <v>78654</v>
      </c>
      <c r="Q173" s="231">
        <f t="shared" si="68"/>
        <v>-115129</v>
      </c>
      <c r="S173" s="5">
        <f>'1'!L18</f>
        <v>-115129</v>
      </c>
      <c r="T173" s="232">
        <f t="shared" si="69"/>
        <v>0</v>
      </c>
    </row>
    <row r="174" spans="4:20">
      <c r="D174" s="5" t="str">
        <f t="shared" si="61"/>
        <v>2018-2019</v>
      </c>
      <c r="E174" s="231">
        <f t="shared" ref="E174:P174" si="74">E122+E148</f>
        <v>-83172</v>
      </c>
      <c r="F174" s="231">
        <f t="shared" si="74"/>
        <v>-14968</v>
      </c>
      <c r="G174" s="231">
        <f t="shared" si="74"/>
        <v>0</v>
      </c>
      <c r="H174" s="231">
        <f t="shared" si="74"/>
        <v>-1219</v>
      </c>
      <c r="I174" s="231">
        <f t="shared" si="74"/>
        <v>-27412</v>
      </c>
      <c r="J174" s="231">
        <f t="shared" ref="J174" si="75">J122+J148</f>
        <v>-24369</v>
      </c>
      <c r="K174" s="231">
        <f t="shared" si="74"/>
        <v>-13797</v>
      </c>
      <c r="L174" s="231">
        <f t="shared" si="74"/>
        <v>-2565</v>
      </c>
      <c r="M174" s="231">
        <f t="shared" si="74"/>
        <v>-1669</v>
      </c>
      <c r="N174" s="231">
        <f t="shared" si="74"/>
        <v>-616</v>
      </c>
      <c r="O174" s="231">
        <f t="shared" si="74"/>
        <v>-6870</v>
      </c>
      <c r="P174" s="231">
        <f t="shared" si="74"/>
        <v>69568</v>
      </c>
      <c r="Q174" s="231">
        <f t="shared" si="68"/>
        <v>-107089</v>
      </c>
      <c r="S174" s="5">
        <f>'1'!L19</f>
        <v>-107089</v>
      </c>
      <c r="T174" s="232">
        <f t="shared" si="69"/>
        <v>0</v>
      </c>
    </row>
    <row r="175" spans="4:20">
      <c r="D175" s="5" t="str">
        <f t="shared" si="61"/>
        <v>2017-2018</v>
      </c>
      <c r="E175" s="231">
        <f t="shared" ref="E175:P175" si="76">E123+E149</f>
        <v>-79897</v>
      </c>
      <c r="F175" s="231">
        <f t="shared" si="76"/>
        <v>-15867</v>
      </c>
      <c r="G175" s="231">
        <f t="shared" si="76"/>
        <v>0</v>
      </c>
      <c r="H175" s="231">
        <f t="shared" si="76"/>
        <v>-1497</v>
      </c>
      <c r="I175" s="231">
        <f t="shared" si="76"/>
        <v>-25893</v>
      </c>
      <c r="J175" s="231">
        <f t="shared" ref="J175" si="77">J123+J149</f>
        <v>-24339</v>
      </c>
      <c r="K175" s="231">
        <f t="shared" si="76"/>
        <v>-13058</v>
      </c>
      <c r="L175" s="231">
        <f t="shared" si="76"/>
        <v>-2441</v>
      </c>
      <c r="M175" s="231">
        <f t="shared" si="76"/>
        <v>-1613</v>
      </c>
      <c r="N175" s="231">
        <f t="shared" si="76"/>
        <v>-560</v>
      </c>
      <c r="O175" s="231">
        <f t="shared" si="76"/>
        <v>-6486</v>
      </c>
      <c r="P175" s="231">
        <f t="shared" si="76"/>
        <v>66032</v>
      </c>
      <c r="Q175" s="231">
        <f t="shared" si="68"/>
        <v>-105619</v>
      </c>
      <c r="S175" s="5">
        <f>'1'!L20</f>
        <v>-105619</v>
      </c>
      <c r="T175" s="232">
        <f t="shared" si="69"/>
        <v>0</v>
      </c>
    </row>
    <row r="176" spans="4:20">
      <c r="D176" s="245" t="str">
        <f t="shared" si="61"/>
        <v>2016-2027</v>
      </c>
      <c r="E176" s="246">
        <f t="shared" ref="E176:P176" si="78">E124+E150</f>
        <v>-77018</v>
      </c>
      <c r="F176" s="246">
        <f t="shared" si="78"/>
        <v>-13070</v>
      </c>
      <c r="G176" s="246">
        <f t="shared" si="78"/>
        <v>0</v>
      </c>
      <c r="H176" s="246">
        <f t="shared" si="78"/>
        <v>-986</v>
      </c>
      <c r="I176" s="246">
        <f t="shared" si="78"/>
        <v>-24636</v>
      </c>
      <c r="J176" s="246">
        <f t="shared" ref="J176" si="79">J124+J150</f>
        <v>-24760</v>
      </c>
      <c r="K176" s="246">
        <f t="shared" si="78"/>
        <v>-12453</v>
      </c>
      <c r="L176" s="246">
        <f t="shared" si="78"/>
        <v>-2379</v>
      </c>
      <c r="M176" s="246">
        <f t="shared" si="78"/>
        <v>-1390</v>
      </c>
      <c r="N176" s="246">
        <f t="shared" si="78"/>
        <v>-548</v>
      </c>
      <c r="O176" s="246">
        <f t="shared" si="78"/>
        <v>-6522</v>
      </c>
      <c r="P176" s="246">
        <f t="shared" si="78"/>
        <v>64611</v>
      </c>
      <c r="Q176" s="246">
        <f t="shared" si="68"/>
        <v>-99151</v>
      </c>
      <c r="R176" s="245"/>
      <c r="S176" s="245">
        <f>'1'!L21</f>
        <v>-99151</v>
      </c>
      <c r="T176" s="247">
        <f t="shared" si="69"/>
        <v>0</v>
      </c>
    </row>
    <row r="177" spans="4:20">
      <c r="D177" s="5" t="str">
        <f t="shared" si="61"/>
        <v>2015-2016</v>
      </c>
      <c r="E177" s="231">
        <f t="shared" ref="E177:P177" si="80">E125+E151</f>
        <v>-75080</v>
      </c>
      <c r="F177" s="231">
        <f t="shared" si="80"/>
        <v>-12695</v>
      </c>
      <c r="G177" s="231">
        <f t="shared" si="80"/>
        <v>0</v>
      </c>
      <c r="H177" s="231">
        <f t="shared" si="80"/>
        <v>-984</v>
      </c>
      <c r="I177" s="231">
        <f t="shared" si="80"/>
        <v>-24052</v>
      </c>
      <c r="J177" s="231">
        <f t="shared" ref="J177" si="81">J125+J151</f>
        <v>-23584</v>
      </c>
      <c r="K177" s="231">
        <f t="shared" si="80"/>
        <v>-11927</v>
      </c>
      <c r="L177" s="231">
        <f t="shared" si="80"/>
        <v>-2335</v>
      </c>
      <c r="M177" s="231">
        <f t="shared" si="80"/>
        <v>-1603</v>
      </c>
      <c r="N177" s="231">
        <f t="shared" si="80"/>
        <v>-506</v>
      </c>
      <c r="O177" s="231">
        <f t="shared" si="80"/>
        <v>-6848</v>
      </c>
      <c r="P177" s="231">
        <f t="shared" si="80"/>
        <v>62712</v>
      </c>
      <c r="Q177" s="248">
        <f t="shared" si="68"/>
        <v>-96902</v>
      </c>
      <c r="S177" s="5">
        <f>'1'!L22</f>
        <v>-96902</v>
      </c>
      <c r="T177" s="232">
        <f t="shared" si="69"/>
        <v>0</v>
      </c>
    </row>
    <row r="178" spans="4:20">
      <c r="D178" s="5" t="str">
        <f t="shared" si="61"/>
        <v>2014-2015</v>
      </c>
      <c r="E178" s="231">
        <f t="shared" ref="E178:P178" si="82">E126+E152</f>
        <v>-75108</v>
      </c>
      <c r="F178" s="231">
        <f t="shared" si="82"/>
        <v>-13137</v>
      </c>
      <c r="G178" s="231">
        <f t="shared" si="82"/>
        <v>0</v>
      </c>
      <c r="H178" s="231">
        <f t="shared" si="82"/>
        <v>-1000</v>
      </c>
      <c r="I178" s="231">
        <f t="shared" si="82"/>
        <v>-24076</v>
      </c>
      <c r="J178" s="231">
        <f t="shared" ref="J178" si="83">J126+J152</f>
        <v>-22640</v>
      </c>
      <c r="K178" s="231">
        <f t="shared" si="82"/>
        <v>-11923</v>
      </c>
      <c r="L178" s="231">
        <f t="shared" si="82"/>
        <v>-2339</v>
      </c>
      <c r="M178" s="231">
        <f t="shared" si="82"/>
        <v>-1614</v>
      </c>
      <c r="N178" s="231">
        <f t="shared" si="82"/>
        <v>-484</v>
      </c>
      <c r="O178" s="231">
        <f t="shared" si="82"/>
        <v>-6641</v>
      </c>
      <c r="P178" s="231">
        <f t="shared" si="82"/>
        <v>62243</v>
      </c>
      <c r="Q178" s="248">
        <f t="shared" si="68"/>
        <v>-96719</v>
      </c>
      <c r="S178" s="5">
        <f>'1'!L23</f>
        <v>-96719</v>
      </c>
      <c r="T178" s="232">
        <f t="shared" si="69"/>
        <v>0</v>
      </c>
    </row>
    <row r="179" spans="4:20">
      <c r="D179" s="5" t="str">
        <f t="shared" si="61"/>
        <v>2013-2014</v>
      </c>
      <c r="E179" s="231">
        <f t="shared" ref="E179:P179" si="84">E127+E153</f>
        <v>-74615</v>
      </c>
      <c r="F179" s="231">
        <f t="shared" si="84"/>
        <v>-12114</v>
      </c>
      <c r="G179" s="231">
        <f t="shared" si="84"/>
        <v>0</v>
      </c>
      <c r="H179" s="231">
        <f t="shared" si="84"/>
        <v>-1011</v>
      </c>
      <c r="I179" s="231">
        <f t="shared" si="84"/>
        <v>-23421</v>
      </c>
      <c r="J179" s="231">
        <f t="shared" ref="J179" si="85">J127+J153</f>
        <v>-22671</v>
      </c>
      <c r="K179" s="231">
        <f t="shared" si="84"/>
        <v>-11603</v>
      </c>
      <c r="L179" s="231">
        <f t="shared" si="84"/>
        <v>-2315</v>
      </c>
      <c r="M179" s="231">
        <f t="shared" si="84"/>
        <v>-1590</v>
      </c>
      <c r="N179" s="231">
        <f t="shared" si="84"/>
        <v>-513</v>
      </c>
      <c r="O179" s="231">
        <f t="shared" si="84"/>
        <v>-6317</v>
      </c>
      <c r="P179" s="231">
        <f t="shared" si="84"/>
        <v>60556</v>
      </c>
      <c r="Q179" s="248">
        <f t="shared" si="68"/>
        <v>-95614</v>
      </c>
      <c r="S179" s="5">
        <f>'1'!L24</f>
        <v>-95614</v>
      </c>
      <c r="T179" s="232">
        <f t="shared" si="69"/>
        <v>0</v>
      </c>
    </row>
    <row r="180" spans="4:20">
      <c r="D180" s="5" t="str">
        <f t="shared" si="61"/>
        <v>2012-2013</v>
      </c>
      <c r="E180" s="231">
        <f t="shared" ref="E180:P180" si="86">E128+E154</f>
        <v>-71500</v>
      </c>
      <c r="F180" s="231">
        <f t="shared" si="86"/>
        <v>-11386</v>
      </c>
      <c r="G180" s="231">
        <f t="shared" si="86"/>
        <v>0</v>
      </c>
      <c r="H180" s="231">
        <f t="shared" si="86"/>
        <v>-1098</v>
      </c>
      <c r="I180" s="231">
        <f t="shared" si="86"/>
        <v>-22867</v>
      </c>
      <c r="J180" s="231">
        <f t="shared" ref="J180" si="87">J128+J154</f>
        <v>-21779</v>
      </c>
      <c r="K180" s="231">
        <f t="shared" si="86"/>
        <v>-11159</v>
      </c>
      <c r="L180" s="231">
        <f t="shared" si="86"/>
        <v>-2277</v>
      </c>
      <c r="M180" s="231">
        <f t="shared" si="86"/>
        <v>-1563</v>
      </c>
      <c r="N180" s="231">
        <f t="shared" si="86"/>
        <v>-432</v>
      </c>
      <c r="O180" s="231">
        <f t="shared" si="86"/>
        <v>-6014</v>
      </c>
      <c r="P180" s="231">
        <f t="shared" si="86"/>
        <v>58863</v>
      </c>
      <c r="Q180" s="248">
        <f t="shared" si="68"/>
        <v>-91212</v>
      </c>
      <c r="S180" s="5">
        <f>'1'!L25</f>
        <v>-91212</v>
      </c>
      <c r="T180" s="232">
        <f t="shared" si="69"/>
        <v>0</v>
      </c>
    </row>
    <row r="181" spans="4:20">
      <c r="D181" s="5" t="str">
        <f t="shared" si="61"/>
        <v>2011-2012</v>
      </c>
      <c r="E181" s="231">
        <f t="shared" ref="E181:P181" si="88">E129+E155</f>
        <v>-69957</v>
      </c>
      <c r="F181" s="231">
        <f t="shared" si="88"/>
        <v>-11179</v>
      </c>
      <c r="G181" s="231">
        <f t="shared" si="88"/>
        <v>0</v>
      </c>
      <c r="H181" s="231">
        <f t="shared" si="88"/>
        <v>-1477</v>
      </c>
      <c r="I181" s="231">
        <f t="shared" si="88"/>
        <v>-21991</v>
      </c>
      <c r="J181" s="231">
        <f t="shared" ref="J181" si="89">J129+J155</f>
        <v>-21368</v>
      </c>
      <c r="K181" s="231">
        <f t="shared" si="88"/>
        <v>-10977</v>
      </c>
      <c r="L181" s="231">
        <f t="shared" si="88"/>
        <v>-2194</v>
      </c>
      <c r="M181" s="231">
        <f t="shared" si="88"/>
        <v>-1458</v>
      </c>
      <c r="N181" s="231">
        <f t="shared" si="88"/>
        <v>-314</v>
      </c>
      <c r="O181" s="231">
        <f t="shared" si="88"/>
        <v>-5767</v>
      </c>
      <c r="P181" s="231">
        <f t="shared" si="88"/>
        <v>57839</v>
      </c>
      <c r="Q181" s="248">
        <f t="shared" si="68"/>
        <v>-88843</v>
      </c>
      <c r="S181" s="5">
        <f>'1'!L26</f>
        <v>-88843</v>
      </c>
      <c r="T181" s="232">
        <f t="shared" si="69"/>
        <v>0</v>
      </c>
    </row>
    <row r="182" spans="4:20">
      <c r="D182" s="5" t="str">
        <f t="shared" si="61"/>
        <v>2010-2011</v>
      </c>
      <c r="E182" s="231">
        <f t="shared" ref="E182:P182" si="90">E130+E156</f>
        <v>-67365</v>
      </c>
      <c r="F182" s="231">
        <f t="shared" si="90"/>
        <v>-9790</v>
      </c>
      <c r="G182" s="231">
        <f t="shared" si="90"/>
        <v>0</v>
      </c>
      <c r="H182" s="231">
        <f t="shared" si="90"/>
        <v>-1616</v>
      </c>
      <c r="I182" s="231">
        <f t="shared" si="90"/>
        <v>-20607</v>
      </c>
      <c r="J182" s="231">
        <f t="shared" ref="J182" si="91">J130+J156</f>
        <v>-16888</v>
      </c>
      <c r="K182" s="231">
        <f t="shared" si="90"/>
        <v>-10530</v>
      </c>
      <c r="L182" s="231">
        <f t="shared" si="90"/>
        <v>-2181</v>
      </c>
      <c r="M182" s="231">
        <f t="shared" si="90"/>
        <v>-1468</v>
      </c>
      <c r="N182" s="231">
        <f t="shared" si="90"/>
        <v>-430</v>
      </c>
      <c r="O182" s="231">
        <f t="shared" si="90"/>
        <v>-6096</v>
      </c>
      <c r="P182" s="231">
        <f t="shared" si="90"/>
        <v>51502</v>
      </c>
      <c r="Q182" s="248">
        <f t="shared" si="68"/>
        <v>-85469</v>
      </c>
      <c r="S182" s="5">
        <f>'1'!L28</f>
        <v>-85469</v>
      </c>
      <c r="T182" s="232">
        <f t="shared" si="69"/>
        <v>0</v>
      </c>
    </row>
    <row r="183" spans="4:20">
      <c r="D183" s="5" t="str">
        <f t="shared" si="61"/>
        <v>2009-2010</v>
      </c>
      <c r="E183" s="231">
        <f t="shared" ref="E183:P183" si="92">E131+E157</f>
        <v>-64507</v>
      </c>
      <c r="F183" s="231">
        <f t="shared" si="92"/>
        <v>-8958</v>
      </c>
      <c r="G183" s="231">
        <f t="shared" si="92"/>
        <v>0</v>
      </c>
      <c r="H183" s="231">
        <f t="shared" si="92"/>
        <v>-1152</v>
      </c>
      <c r="I183" s="231">
        <f t="shared" si="92"/>
        <v>-20145</v>
      </c>
      <c r="J183" s="231">
        <f t="shared" ref="J183" si="93">J131+J157</f>
        <v>-17101</v>
      </c>
      <c r="K183" s="231">
        <f t="shared" si="92"/>
        <v>-9825</v>
      </c>
      <c r="L183" s="231">
        <f t="shared" si="92"/>
        <v>-2192</v>
      </c>
      <c r="M183" s="231">
        <f t="shared" si="92"/>
        <v>-1194</v>
      </c>
      <c r="N183" s="231">
        <f t="shared" si="92"/>
        <v>-324</v>
      </c>
      <c r="O183" s="231">
        <f t="shared" si="92"/>
        <v>-5878</v>
      </c>
      <c r="P183" s="231">
        <f t="shared" si="92"/>
        <v>49517</v>
      </c>
      <c r="Q183" s="248">
        <f t="shared" si="68"/>
        <v>-81759</v>
      </c>
      <c r="S183" s="5">
        <f>'1'!L29</f>
        <v>-81759</v>
      </c>
      <c r="T183" s="232">
        <f t="shared" si="69"/>
        <v>0</v>
      </c>
    </row>
    <row r="184" spans="4:20">
      <c r="D184" s="242" t="str">
        <f t="shared" si="61"/>
        <v>2008-2009</v>
      </c>
      <c r="E184" s="243">
        <f t="shared" ref="E184:P184" si="94">E132+E158</f>
        <v>-61885</v>
      </c>
      <c r="F184" s="243">
        <f t="shared" si="94"/>
        <v>0</v>
      </c>
      <c r="G184" s="243">
        <f t="shared" si="94"/>
        <v>0</v>
      </c>
      <c r="H184" s="243">
        <f t="shared" si="94"/>
        <v>-966</v>
      </c>
      <c r="I184" s="243">
        <f t="shared" si="94"/>
        <v>0</v>
      </c>
      <c r="J184" s="243">
        <f t="shared" ref="J184" si="95">J132+J158</f>
        <v>0</v>
      </c>
      <c r="K184" s="243">
        <f t="shared" si="94"/>
        <v>0</v>
      </c>
      <c r="L184" s="243">
        <f t="shared" si="94"/>
        <v>0</v>
      </c>
      <c r="M184" s="243">
        <f t="shared" si="94"/>
        <v>0</v>
      </c>
      <c r="N184" s="243">
        <f t="shared" si="94"/>
        <v>0</v>
      </c>
      <c r="O184" s="243">
        <f t="shared" si="94"/>
        <v>-5484</v>
      </c>
      <c r="P184" s="243">
        <f t="shared" si="94"/>
        <v>0</v>
      </c>
      <c r="Q184" s="243">
        <f t="shared" si="68"/>
        <v>-68335</v>
      </c>
      <c r="R184" s="242"/>
      <c r="S184" s="242">
        <f>'1'!L31</f>
        <v>-74696</v>
      </c>
      <c r="T184" s="244">
        <f t="shared" si="69"/>
        <v>6361</v>
      </c>
    </row>
    <row r="185" spans="4:20">
      <c r="D185" s="5" t="str">
        <f t="shared" si="61"/>
        <v>2007-2008</v>
      </c>
      <c r="E185" s="231">
        <f t="shared" ref="E185:P185" si="96">E133+E159</f>
        <v>-58993</v>
      </c>
      <c r="F185" s="231">
        <f t="shared" si="96"/>
        <v>0</v>
      </c>
      <c r="G185" s="231">
        <f t="shared" si="96"/>
        <v>0</v>
      </c>
      <c r="H185" s="231">
        <f t="shared" si="96"/>
        <v>-983</v>
      </c>
      <c r="I185" s="231">
        <f t="shared" si="96"/>
        <v>0</v>
      </c>
      <c r="J185" s="231">
        <f t="shared" ref="J185" si="97">J133+J159</f>
        <v>0</v>
      </c>
      <c r="K185" s="231">
        <f t="shared" si="96"/>
        <v>0</v>
      </c>
      <c r="L185" s="231">
        <f t="shared" si="96"/>
        <v>0</v>
      </c>
      <c r="M185" s="231">
        <f t="shared" si="96"/>
        <v>0</v>
      </c>
      <c r="N185" s="231">
        <f t="shared" si="96"/>
        <v>0</v>
      </c>
      <c r="O185" s="231">
        <f t="shared" si="96"/>
        <v>-5050</v>
      </c>
      <c r="P185" s="231">
        <f t="shared" si="96"/>
        <v>0</v>
      </c>
      <c r="Q185" s="248">
        <f t="shared" si="68"/>
        <v>-65026</v>
      </c>
      <c r="S185" s="5">
        <f>'1'!L32</f>
        <v>-71682</v>
      </c>
      <c r="T185" s="232">
        <f t="shared" si="69"/>
        <v>6656</v>
      </c>
    </row>
    <row r="186" spans="4:20">
      <c r="D186" s="5" t="str">
        <f t="shared" si="61"/>
        <v>2006-2007</v>
      </c>
      <c r="E186" s="231">
        <f t="shared" ref="E186:P186" si="98">E134+E160</f>
        <v>-56266</v>
      </c>
      <c r="F186" s="231">
        <f t="shared" si="98"/>
        <v>0</v>
      </c>
      <c r="G186" s="231">
        <f t="shared" si="98"/>
        <v>0</v>
      </c>
      <c r="H186" s="231">
        <f t="shared" si="98"/>
        <v>-809</v>
      </c>
      <c r="I186" s="231">
        <f t="shared" si="98"/>
        <v>0</v>
      </c>
      <c r="J186" s="231">
        <f t="shared" ref="J186" si="99">J134+J160</f>
        <v>0</v>
      </c>
      <c r="K186" s="231">
        <f t="shared" si="98"/>
        <v>0</v>
      </c>
      <c r="L186" s="231">
        <f t="shared" si="98"/>
        <v>0</v>
      </c>
      <c r="M186" s="231">
        <f t="shared" si="98"/>
        <v>0</v>
      </c>
      <c r="N186" s="231">
        <f t="shared" si="98"/>
        <v>0</v>
      </c>
      <c r="O186" s="231">
        <f t="shared" si="98"/>
        <v>-4796</v>
      </c>
      <c r="P186" s="231">
        <f t="shared" si="98"/>
        <v>0</v>
      </c>
      <c r="Q186" s="248">
        <f t="shared" si="68"/>
        <v>-61871</v>
      </c>
      <c r="S186" s="5">
        <f>'1'!L33</f>
        <v>-67819</v>
      </c>
      <c r="T186" s="232">
        <f t="shared" ref="T186" si="100">Q186-S186</f>
        <v>5948</v>
      </c>
    </row>
    <row r="187" spans="4:20">
      <c r="D187" s="5" t="str">
        <f t="shared" si="61"/>
        <v>2005-2006</v>
      </c>
      <c r="E187" s="231">
        <f t="shared" ref="E187:P187" si="101">E135+E161</f>
        <v>-56266</v>
      </c>
      <c r="F187" s="231">
        <f t="shared" si="101"/>
        <v>0</v>
      </c>
      <c r="G187" s="231">
        <f t="shared" si="101"/>
        <v>0</v>
      </c>
      <c r="H187" s="231">
        <f t="shared" si="101"/>
        <v>-809</v>
      </c>
      <c r="I187" s="231">
        <f t="shared" si="101"/>
        <v>0</v>
      </c>
      <c r="J187" s="231">
        <f t="shared" ref="J187" si="102">J135+J161</f>
        <v>0</v>
      </c>
      <c r="K187" s="231">
        <f t="shared" si="101"/>
        <v>0</v>
      </c>
      <c r="L187" s="231">
        <f t="shared" si="101"/>
        <v>0</v>
      </c>
      <c r="M187" s="231">
        <f t="shared" si="101"/>
        <v>0</v>
      </c>
      <c r="N187" s="231">
        <f t="shared" si="101"/>
        <v>0</v>
      </c>
      <c r="O187" s="231">
        <f t="shared" si="101"/>
        <v>-4796</v>
      </c>
      <c r="P187" s="231">
        <f t="shared" si="101"/>
        <v>0</v>
      </c>
      <c r="Q187" s="248">
        <f t="shared" si="68"/>
        <v>-61871</v>
      </c>
      <c r="S187" s="5">
        <f>'1'!L33</f>
        <v>-67819</v>
      </c>
      <c r="T187" s="232">
        <f t="shared" si="69"/>
        <v>5948</v>
      </c>
    </row>
  </sheetData>
  <mergeCells count="7">
    <mergeCell ref="D163:T163"/>
    <mergeCell ref="D7:T7"/>
    <mergeCell ref="D111:T111"/>
    <mergeCell ref="D137:T137"/>
    <mergeCell ref="D33:T33"/>
    <mergeCell ref="D85:T85"/>
    <mergeCell ref="D59:T59"/>
  </mergeCells>
  <phoneticPr fontId="14" type="noConversion"/>
  <pageMargins left="0.43307086614173229" right="0.23622047244094491" top="0.74803149606299213" bottom="0.74803149606299213" header="0.31496062992125984" footer="0.31496062992125984"/>
  <pageSetup paperSize="5" scale="25" orientation="landscape"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4">
    <tabColor theme="1"/>
    <pageSetUpPr fitToPage="1"/>
  </sheetPr>
  <dimension ref="A1:F4"/>
  <sheetViews>
    <sheetView showGridLines="0" zoomScaleNormal="100" workbookViewId="0">
      <selection sqref="A1:F1"/>
    </sheetView>
  </sheetViews>
  <sheetFormatPr baseColWidth="10" defaultRowHeight="12.5"/>
  <cols>
    <col min="2" max="2" width="8" style="2" customWidth="1"/>
  </cols>
  <sheetData>
    <row r="1" spans="1:6" s="94" customFormat="1" ht="14.15" customHeight="1">
      <c r="A1" s="425" t="s">
        <v>23</v>
      </c>
      <c r="B1" s="425"/>
      <c r="C1" s="425"/>
      <c r="D1" s="425"/>
      <c r="E1" s="425"/>
      <c r="F1" s="425"/>
    </row>
    <row r="2" spans="1:6" s="1" customFormat="1" ht="25" customHeight="1">
      <c r="A2" s="71" t="s">
        <v>409</v>
      </c>
      <c r="B2" s="71"/>
      <c r="C2" s="7"/>
      <c r="D2" s="7"/>
      <c r="E2" s="7"/>
      <c r="F2" s="7"/>
    </row>
    <row r="3" spans="1:6" s="1" customFormat="1" ht="12.65" customHeight="1">
      <c r="A3" s="7"/>
      <c r="B3" s="7"/>
      <c r="C3" s="7"/>
      <c r="D3" s="7"/>
      <c r="E3" s="7"/>
      <c r="F3" s="7"/>
    </row>
    <row r="4" spans="1:6" s="1" customFormat="1" ht="32.25" customHeight="1">
      <c r="A4" s="165" t="s">
        <v>15</v>
      </c>
      <c r="B4" s="8"/>
      <c r="C4" s="4"/>
    </row>
  </sheetData>
  <mergeCells count="1">
    <mergeCell ref="A1:F1"/>
  </mergeCells>
  <hyperlinks>
    <hyperlink ref="A1" location="TdM!A1" display="Retour à la table des matières" xr:uid="{00000000-0004-0000-1600-000000000000}"/>
    <hyperlink ref="A1:F1" location="TM!A1" display="Retour à la table des matières" xr:uid="{00000000-0004-0000-1600-000001000000}"/>
  </hyperlinks>
  <pageMargins left="0.43307086614173229" right="0.23622047244094491" top="0.74803149606299213" bottom="0.74803149606299213" header="0.31496062992125984" footer="0.31496062992125984"/>
  <pageSetup paperSize="5"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5">
    <tabColor rgb="FF92D050"/>
    <pageSetUpPr fitToPage="1"/>
  </sheetPr>
  <dimension ref="A1:Q42"/>
  <sheetViews>
    <sheetView showGridLines="0" zoomScaleNormal="100" zoomScaleSheetLayoutView="136" workbookViewId="0">
      <selection sqref="A1:Q1"/>
    </sheetView>
  </sheetViews>
  <sheetFormatPr baseColWidth="10" defaultColWidth="11.453125" defaultRowHeight="18"/>
  <cols>
    <col min="1" max="1" width="4.54296875" style="39" customWidth="1"/>
    <col min="2" max="2" width="2.54296875" style="39" customWidth="1"/>
    <col min="3" max="3" width="10.54296875" style="39" customWidth="1"/>
    <col min="4" max="4" width="13.453125" style="39" customWidth="1"/>
    <col min="5" max="5" width="7.90625" style="39" customWidth="1"/>
    <col min="6" max="6" width="15.1796875" style="39" customWidth="1"/>
    <col min="7" max="7" width="3.453125" style="39" customWidth="1"/>
    <col min="8" max="8" width="20.7265625" style="39" customWidth="1"/>
    <col min="9" max="9" width="3.453125" style="39" customWidth="1"/>
    <col min="10" max="10" width="19.54296875" style="39" customWidth="1"/>
    <col min="11" max="11" width="3.453125" style="39" customWidth="1"/>
    <col min="12" max="12" width="18.1796875" style="39" customWidth="1"/>
    <col min="13" max="13" width="13.7265625" style="39" customWidth="1"/>
    <col min="14" max="14" width="17.54296875" style="39" customWidth="1"/>
    <col min="15" max="15" width="3.36328125" style="39" customWidth="1"/>
    <col min="16" max="16" width="10.1796875" style="39" customWidth="1"/>
    <col min="17" max="17" width="14" style="39" customWidth="1"/>
    <col min="18" max="16384" width="11.453125" style="39"/>
  </cols>
  <sheetData>
    <row r="1" spans="1:17" s="173" customFormat="1" ht="14.15" customHeight="1">
      <c r="A1" s="425" t="s">
        <v>23</v>
      </c>
      <c r="B1" s="425"/>
      <c r="C1" s="425"/>
      <c r="D1" s="425"/>
      <c r="E1" s="425"/>
      <c r="F1" s="425"/>
      <c r="G1" s="425"/>
      <c r="H1" s="425"/>
      <c r="I1" s="425"/>
      <c r="J1" s="425"/>
      <c r="K1" s="425"/>
      <c r="L1" s="425"/>
      <c r="M1" s="425"/>
      <c r="N1" s="425"/>
      <c r="O1" s="425"/>
      <c r="P1" s="425"/>
      <c r="Q1" s="425"/>
    </row>
    <row r="2" spans="1:17" ht="25" customHeight="1">
      <c r="A2" s="436" t="s">
        <v>409</v>
      </c>
      <c r="B2" s="436"/>
      <c r="C2" s="436"/>
      <c r="D2" s="436"/>
      <c r="E2" s="436"/>
      <c r="F2" s="436"/>
      <c r="G2" s="436"/>
      <c r="H2" s="436"/>
      <c r="I2" s="436"/>
      <c r="J2" s="436"/>
      <c r="K2" s="436"/>
      <c r="L2" s="436"/>
      <c r="M2" s="436"/>
      <c r="N2" s="436"/>
      <c r="O2" s="436"/>
      <c r="P2" s="436"/>
      <c r="Q2" s="436"/>
    </row>
    <row r="3" spans="1:17" ht="12.65" customHeight="1">
      <c r="A3" s="446"/>
      <c r="B3" s="446"/>
      <c r="C3" s="446"/>
      <c r="D3" s="446"/>
      <c r="E3" s="446"/>
      <c r="F3" s="446"/>
      <c r="G3" s="446"/>
      <c r="H3" s="446"/>
      <c r="I3" s="446"/>
      <c r="J3" s="446"/>
      <c r="K3" s="446"/>
      <c r="L3" s="446"/>
      <c r="M3" s="446"/>
      <c r="N3" s="446"/>
      <c r="O3" s="446"/>
      <c r="P3" s="446"/>
      <c r="Q3" s="446"/>
    </row>
    <row r="4" spans="1:17" ht="18" customHeight="1">
      <c r="A4" s="155" t="s">
        <v>145</v>
      </c>
      <c r="B4" s="155"/>
      <c r="C4" s="83"/>
      <c r="D4" s="83"/>
      <c r="E4" s="83"/>
      <c r="F4" s="83"/>
      <c r="G4" s="83"/>
      <c r="H4" s="83"/>
      <c r="I4" s="83"/>
      <c r="J4" s="83"/>
      <c r="K4" s="71"/>
      <c r="L4" s="71"/>
      <c r="M4" s="71"/>
      <c r="N4" s="71"/>
      <c r="O4" s="71"/>
      <c r="P4" s="71"/>
      <c r="Q4" s="71"/>
    </row>
    <row r="5" spans="1:17" ht="12.75" customHeight="1">
      <c r="A5" s="446"/>
      <c r="B5" s="446"/>
      <c r="C5" s="446"/>
      <c r="D5" s="446"/>
      <c r="E5" s="446"/>
      <c r="F5" s="446"/>
      <c r="G5" s="446"/>
      <c r="H5" s="446"/>
      <c r="I5" s="446"/>
      <c r="J5" s="446"/>
      <c r="K5" s="446"/>
      <c r="L5" s="446"/>
      <c r="M5" s="446"/>
      <c r="N5" s="446"/>
      <c r="O5" s="446"/>
      <c r="P5" s="446"/>
      <c r="Q5" s="446"/>
    </row>
    <row r="6" spans="1:17" ht="28.5" customHeight="1">
      <c r="A6" s="499" t="s">
        <v>16</v>
      </c>
      <c r="B6" s="499"/>
      <c r="C6" s="499"/>
      <c r="D6" s="499"/>
      <c r="E6" s="499"/>
      <c r="F6" s="499"/>
      <c r="G6" s="499"/>
      <c r="H6" s="499"/>
      <c r="I6" s="499"/>
      <c r="J6" s="499"/>
      <c r="K6" s="499"/>
      <c r="L6" s="499"/>
      <c r="M6" s="499"/>
      <c r="N6" s="499"/>
      <c r="O6" s="499"/>
      <c r="P6" s="499"/>
      <c r="Q6" s="499"/>
    </row>
    <row r="7" spans="1:17" ht="20.149999999999999" customHeight="1">
      <c r="A7" s="431" t="s">
        <v>30</v>
      </c>
      <c r="B7" s="431"/>
      <c r="C7" s="431"/>
      <c r="D7" s="431"/>
      <c r="E7" s="431"/>
      <c r="F7" s="431"/>
      <c r="G7" s="431"/>
      <c r="H7" s="431"/>
      <c r="I7" s="431"/>
      <c r="J7" s="431"/>
      <c r="K7" s="431"/>
      <c r="L7" s="431"/>
      <c r="M7" s="431"/>
      <c r="N7" s="431"/>
      <c r="O7" s="431"/>
      <c r="P7" s="431"/>
      <c r="Q7" s="431"/>
    </row>
    <row r="8" spans="1:17" ht="20.149999999999999" customHeight="1">
      <c r="A8" s="77"/>
      <c r="B8" s="77"/>
      <c r="C8" s="77"/>
      <c r="D8" s="122"/>
      <c r="E8" s="122"/>
      <c r="F8" s="492" t="s">
        <v>18</v>
      </c>
      <c r="G8" s="492"/>
      <c r="H8" s="492"/>
      <c r="I8" s="492"/>
      <c r="J8" s="492"/>
      <c r="K8" s="492"/>
      <c r="L8" s="492"/>
      <c r="M8" s="492"/>
      <c r="N8" s="492"/>
      <c r="O8" s="492"/>
      <c r="P8" s="492"/>
      <c r="Q8" s="77"/>
    </row>
    <row r="9" spans="1:17" ht="98.5" customHeight="1">
      <c r="A9" s="452"/>
      <c r="B9" s="452"/>
      <c r="C9" s="452"/>
      <c r="D9" s="49" t="s">
        <v>365</v>
      </c>
      <c r="E9" s="68" t="s">
        <v>398</v>
      </c>
      <c r="F9" s="117" t="s">
        <v>117</v>
      </c>
      <c r="G9" s="50"/>
      <c r="H9" s="49" t="s">
        <v>118</v>
      </c>
      <c r="I9" s="123" t="s">
        <v>193</v>
      </c>
      <c r="J9" s="117" t="s">
        <v>119</v>
      </c>
      <c r="K9" s="123" t="s">
        <v>194</v>
      </c>
      <c r="L9" s="49" t="s">
        <v>180</v>
      </c>
      <c r="M9" s="117" t="s">
        <v>120</v>
      </c>
      <c r="N9" s="49" t="s">
        <v>191</v>
      </c>
      <c r="O9" s="123"/>
      <c r="P9" s="49" t="s">
        <v>67</v>
      </c>
      <c r="Q9" s="49" t="s">
        <v>121</v>
      </c>
    </row>
    <row r="10" spans="1:17" ht="20.149999999999999" customHeight="1">
      <c r="A10" s="444" t="s">
        <v>381</v>
      </c>
      <c r="B10" s="444"/>
      <c r="C10" s="444"/>
      <c r="D10" s="36">
        <v>-3204</v>
      </c>
      <c r="E10" s="36"/>
      <c r="F10" s="36">
        <v>-1791</v>
      </c>
      <c r="G10" s="36"/>
      <c r="H10" s="36">
        <v>-8694</v>
      </c>
      <c r="I10" s="36"/>
      <c r="J10" s="36"/>
      <c r="K10" s="36"/>
      <c r="L10" s="36">
        <v>-4531</v>
      </c>
      <c r="M10" s="36">
        <v>-88</v>
      </c>
      <c r="N10" s="36">
        <v>-2491</v>
      </c>
      <c r="O10" s="36"/>
      <c r="P10" s="36">
        <v>-17595</v>
      </c>
      <c r="Q10" s="36">
        <v>-20799</v>
      </c>
    </row>
    <row r="11" spans="1:17" ht="20.149999999999999" customHeight="1">
      <c r="A11" s="446" t="s">
        <v>335</v>
      </c>
      <c r="B11" s="446"/>
      <c r="C11" s="446"/>
      <c r="D11" s="196">
        <v>-6265</v>
      </c>
      <c r="E11" s="196"/>
      <c r="F11" s="196">
        <v>-2554</v>
      </c>
      <c r="G11" s="196"/>
      <c r="H11" s="196">
        <v>-8790</v>
      </c>
      <c r="I11" s="196"/>
      <c r="J11" s="196"/>
      <c r="K11" s="196"/>
      <c r="L11" s="196">
        <v>-4303</v>
      </c>
      <c r="M11" s="196">
        <v>51</v>
      </c>
      <c r="N11" s="196">
        <v>-4179</v>
      </c>
      <c r="O11" s="196"/>
      <c r="P11" s="196">
        <v>-19775</v>
      </c>
      <c r="Q11" s="196">
        <v>-26040</v>
      </c>
    </row>
    <row r="12" spans="1:17" ht="20.149999999999999" customHeight="1">
      <c r="A12" s="444" t="s">
        <v>284</v>
      </c>
      <c r="B12" s="444"/>
      <c r="C12" s="444"/>
      <c r="D12" s="36">
        <v>-7655</v>
      </c>
      <c r="E12" s="36"/>
      <c r="F12" s="36">
        <v>-2690</v>
      </c>
      <c r="G12" s="36"/>
      <c r="H12" s="36">
        <v>-8105</v>
      </c>
      <c r="I12" s="36"/>
      <c r="J12" s="36"/>
      <c r="K12" s="36"/>
      <c r="L12" s="36">
        <v>-3795</v>
      </c>
      <c r="M12" s="36">
        <v>-212</v>
      </c>
      <c r="N12" s="36">
        <v>-2289</v>
      </c>
      <c r="O12" s="36"/>
      <c r="P12" s="36">
        <v>-17091</v>
      </c>
      <c r="Q12" s="36">
        <v>-24746</v>
      </c>
    </row>
    <row r="13" spans="1:17" ht="20.149999999999999" customHeight="1">
      <c r="A13" s="446" t="s">
        <v>237</v>
      </c>
      <c r="B13" s="446"/>
      <c r="C13" s="446"/>
      <c r="D13" s="196">
        <v>-5175</v>
      </c>
      <c r="E13" s="196"/>
      <c r="F13" s="196">
        <v>-2205</v>
      </c>
      <c r="G13" s="196"/>
      <c r="H13" s="196">
        <v>-8336</v>
      </c>
      <c r="I13" s="196"/>
      <c r="J13" s="196"/>
      <c r="K13" s="196"/>
      <c r="L13" s="196">
        <v>-2800</v>
      </c>
      <c r="M13" s="196">
        <v>1108</v>
      </c>
      <c r="N13" s="196">
        <v>-2797</v>
      </c>
      <c r="O13" s="222"/>
      <c r="P13" s="196">
        <v>-15030</v>
      </c>
      <c r="Q13" s="196">
        <v>-20205</v>
      </c>
    </row>
    <row r="14" spans="1:17" ht="20.149999999999999" customHeight="1">
      <c r="A14" s="444" t="s">
        <v>216</v>
      </c>
      <c r="B14" s="444"/>
      <c r="C14" s="444"/>
      <c r="D14" s="36">
        <v>-5994</v>
      </c>
      <c r="E14" s="36"/>
      <c r="F14" s="36">
        <v>-2328</v>
      </c>
      <c r="G14" s="36"/>
      <c r="H14" s="36">
        <v>-8467</v>
      </c>
      <c r="I14" s="36"/>
      <c r="J14" s="36"/>
      <c r="K14" s="36"/>
      <c r="L14" s="36">
        <v>-3476</v>
      </c>
      <c r="M14" s="36">
        <v>5041</v>
      </c>
      <c r="N14" s="36">
        <v>-2047</v>
      </c>
      <c r="O14" s="36"/>
      <c r="P14" s="36">
        <v>-11277</v>
      </c>
      <c r="Q14" s="36">
        <v>-17271</v>
      </c>
    </row>
    <row r="15" spans="1:17" ht="20.149999999999999" customHeight="1">
      <c r="A15" s="495" t="s">
        <v>179</v>
      </c>
      <c r="B15" s="495"/>
      <c r="C15" s="495"/>
      <c r="D15" s="196">
        <v>-3126</v>
      </c>
      <c r="E15" s="196"/>
      <c r="F15" s="196">
        <v>1354</v>
      </c>
      <c r="G15" s="196"/>
      <c r="H15" s="196">
        <v>-6543</v>
      </c>
      <c r="I15" s="196"/>
      <c r="J15" s="196"/>
      <c r="K15" s="196"/>
      <c r="L15" s="196">
        <v>-2950</v>
      </c>
      <c r="M15" s="196">
        <v>3324</v>
      </c>
      <c r="N15" s="196">
        <v>-3082</v>
      </c>
      <c r="O15" s="196"/>
      <c r="P15" s="196">
        <v>-7897</v>
      </c>
      <c r="Q15" s="196">
        <v>-11023</v>
      </c>
    </row>
    <row r="16" spans="1:17" ht="20.149999999999999" customHeight="1">
      <c r="A16" s="191" t="s">
        <v>290</v>
      </c>
      <c r="B16" s="191"/>
      <c r="C16" s="257"/>
      <c r="D16" s="200"/>
      <c r="E16" s="200"/>
      <c r="F16" s="200"/>
      <c r="G16" s="200"/>
      <c r="H16" s="200"/>
      <c r="I16" s="200"/>
      <c r="J16" s="200"/>
      <c r="K16" s="200"/>
      <c r="L16" s="200"/>
      <c r="M16" s="200"/>
      <c r="N16" s="200"/>
      <c r="O16" s="200"/>
      <c r="P16" s="200"/>
      <c r="Q16" s="200"/>
    </row>
    <row r="17" spans="1:17" ht="20.149999999999999" customHeight="1">
      <c r="A17" s="446" t="s">
        <v>165</v>
      </c>
      <c r="B17" s="446"/>
      <c r="C17" s="446"/>
      <c r="D17" s="196">
        <v>2567</v>
      </c>
      <c r="E17" s="196"/>
      <c r="F17" s="196">
        <v>-5727</v>
      </c>
      <c r="G17" s="196"/>
      <c r="H17" s="196">
        <v>-4819</v>
      </c>
      <c r="I17" s="196"/>
      <c r="J17" s="196"/>
      <c r="K17" s="196"/>
      <c r="L17" s="196">
        <v>-2977</v>
      </c>
      <c r="M17" s="196">
        <v>5551</v>
      </c>
      <c r="N17" s="196">
        <v>-3617</v>
      </c>
      <c r="O17" s="196"/>
      <c r="P17" s="196">
        <v>-11589</v>
      </c>
      <c r="Q17" s="196">
        <v>-9022</v>
      </c>
    </row>
    <row r="18" spans="1:17" ht="20.149999999999999" customHeight="1">
      <c r="A18" s="444" t="s">
        <v>41</v>
      </c>
      <c r="B18" s="444"/>
      <c r="C18" s="444"/>
      <c r="D18" s="36">
        <v>-4378</v>
      </c>
      <c r="E18" s="36"/>
      <c r="F18" s="36">
        <v>-4760</v>
      </c>
      <c r="G18" s="36"/>
      <c r="H18" s="36">
        <v>-3924</v>
      </c>
      <c r="I18" s="36"/>
      <c r="J18" s="36"/>
      <c r="K18" s="36"/>
      <c r="L18" s="36">
        <v>-2621</v>
      </c>
      <c r="M18" s="36">
        <v>1233</v>
      </c>
      <c r="N18" s="36">
        <v>-3313</v>
      </c>
      <c r="O18" s="36"/>
      <c r="P18" s="36">
        <v>-13385</v>
      </c>
      <c r="Q18" s="36">
        <v>-17763</v>
      </c>
    </row>
    <row r="19" spans="1:17" ht="20.149999999999999" customHeight="1">
      <c r="A19" s="446" t="s">
        <v>42</v>
      </c>
      <c r="B19" s="446"/>
      <c r="C19" s="446"/>
      <c r="D19" s="196">
        <v>1845</v>
      </c>
      <c r="E19" s="196"/>
      <c r="F19" s="196">
        <v>-399</v>
      </c>
      <c r="G19" s="196"/>
      <c r="H19" s="196">
        <v>-3277</v>
      </c>
      <c r="I19" s="196"/>
      <c r="J19" s="196"/>
      <c r="K19" s="196"/>
      <c r="L19" s="196">
        <v>-2345</v>
      </c>
      <c r="M19" s="196">
        <v>3792</v>
      </c>
      <c r="N19" s="196">
        <v>-2606</v>
      </c>
      <c r="O19" s="196"/>
      <c r="P19" s="196">
        <v>-4835</v>
      </c>
      <c r="Q19" s="196">
        <v>-2990</v>
      </c>
    </row>
    <row r="20" spans="1:17" ht="20.149999999999999" customHeight="1">
      <c r="A20" s="444" t="s">
        <v>43</v>
      </c>
      <c r="B20" s="444"/>
      <c r="C20" s="444"/>
      <c r="D20" s="36">
        <v>7675</v>
      </c>
      <c r="E20" s="36"/>
      <c r="F20" s="36">
        <v>51</v>
      </c>
      <c r="G20" s="36"/>
      <c r="H20" s="36">
        <v>-2694</v>
      </c>
      <c r="I20" s="36"/>
      <c r="J20" s="36"/>
      <c r="K20" s="36"/>
      <c r="L20" s="36">
        <v>-2438</v>
      </c>
      <c r="M20" s="36">
        <v>510</v>
      </c>
      <c r="N20" s="36">
        <v>-3477</v>
      </c>
      <c r="O20" s="36"/>
      <c r="P20" s="36">
        <v>-8048</v>
      </c>
      <c r="Q20" s="36">
        <v>-373</v>
      </c>
    </row>
    <row r="21" spans="1:17" ht="20.149999999999999" customHeight="1">
      <c r="A21" s="446" t="s">
        <v>44</v>
      </c>
      <c r="B21" s="446"/>
      <c r="C21" s="446"/>
      <c r="D21" s="196">
        <v>2804</v>
      </c>
      <c r="E21" s="196"/>
      <c r="F21" s="196">
        <v>-431</v>
      </c>
      <c r="G21" s="196"/>
      <c r="H21" s="196">
        <v>-1951</v>
      </c>
      <c r="I21" s="196"/>
      <c r="J21" s="196"/>
      <c r="K21" s="196"/>
      <c r="L21" s="196">
        <v>-1332</v>
      </c>
      <c r="M21" s="196">
        <v>409</v>
      </c>
      <c r="N21" s="196">
        <v>-2293</v>
      </c>
      <c r="O21" s="196"/>
      <c r="P21" s="196">
        <v>-5598</v>
      </c>
      <c r="Q21" s="196">
        <v>-2794</v>
      </c>
    </row>
    <row r="22" spans="1:17" ht="20.149999999999999" customHeight="1">
      <c r="A22" s="444" t="s">
        <v>45</v>
      </c>
      <c r="B22" s="444"/>
      <c r="C22" s="444"/>
      <c r="D22" s="36">
        <v>3944</v>
      </c>
      <c r="E22" s="36"/>
      <c r="F22" s="36">
        <v>-2093</v>
      </c>
      <c r="G22" s="36"/>
      <c r="H22" s="36">
        <v>-1616</v>
      </c>
      <c r="I22" s="36"/>
      <c r="J22" s="36"/>
      <c r="K22" s="36"/>
      <c r="L22" s="36">
        <v>-667</v>
      </c>
      <c r="M22" s="36">
        <v>2499</v>
      </c>
      <c r="N22" s="36">
        <v>-2001</v>
      </c>
      <c r="O22" s="36"/>
      <c r="P22" s="36">
        <v>-3878</v>
      </c>
      <c r="Q22" s="36">
        <v>66</v>
      </c>
    </row>
    <row r="23" spans="1:17" ht="20.149999999999999" customHeight="1">
      <c r="A23" s="446" t="s">
        <v>46</v>
      </c>
      <c r="B23" s="446"/>
      <c r="C23" s="446"/>
      <c r="D23" s="196">
        <v>3269</v>
      </c>
      <c r="E23" s="196"/>
      <c r="F23" s="196">
        <v>-959</v>
      </c>
      <c r="G23" s="196"/>
      <c r="H23" s="196">
        <v>-2125</v>
      </c>
      <c r="I23" s="196"/>
      <c r="J23" s="196"/>
      <c r="K23" s="196"/>
      <c r="L23" s="196">
        <v>200</v>
      </c>
      <c r="M23" s="196">
        <v>343</v>
      </c>
      <c r="N23" s="196">
        <v>-1584</v>
      </c>
      <c r="O23" s="196"/>
      <c r="P23" s="196">
        <v>-4125</v>
      </c>
      <c r="Q23" s="196">
        <v>-856</v>
      </c>
    </row>
    <row r="24" spans="1:17" ht="20.149999999999999" customHeight="1">
      <c r="A24" s="444" t="s">
        <v>47</v>
      </c>
      <c r="B24" s="444"/>
      <c r="C24" s="444"/>
      <c r="D24" s="36">
        <v>-730</v>
      </c>
      <c r="E24" s="36"/>
      <c r="F24" s="36">
        <v>-1540</v>
      </c>
      <c r="G24" s="36"/>
      <c r="H24" s="36">
        <v>-2261</v>
      </c>
      <c r="I24" s="36"/>
      <c r="J24" s="36"/>
      <c r="K24" s="36"/>
      <c r="L24" s="36">
        <v>957</v>
      </c>
      <c r="M24" s="36">
        <v>226</v>
      </c>
      <c r="N24" s="36">
        <v>-1279</v>
      </c>
      <c r="O24" s="36"/>
      <c r="P24" s="36">
        <v>-3897</v>
      </c>
      <c r="Q24" s="36">
        <v>-4627</v>
      </c>
    </row>
    <row r="25" spans="1:17" ht="20.149999999999999" customHeight="1">
      <c r="A25" s="446" t="s">
        <v>48</v>
      </c>
      <c r="B25" s="446"/>
      <c r="C25" s="446"/>
      <c r="D25" s="196">
        <v>-2259</v>
      </c>
      <c r="E25" s="196"/>
      <c r="F25" s="196">
        <v>-749</v>
      </c>
      <c r="G25" s="196"/>
      <c r="H25" s="196">
        <v>-3001</v>
      </c>
      <c r="I25" s="196"/>
      <c r="J25" s="196"/>
      <c r="K25" s="196"/>
      <c r="L25" s="196">
        <v>1123</v>
      </c>
      <c r="M25" s="196">
        <v>2295</v>
      </c>
      <c r="N25" s="196">
        <v>-1421</v>
      </c>
      <c r="O25" s="196"/>
      <c r="P25" s="196">
        <v>-1753</v>
      </c>
      <c r="Q25" s="196">
        <v>-4012</v>
      </c>
    </row>
    <row r="26" spans="1:17" ht="20.149999999999999" customHeight="1">
      <c r="A26" s="444" t="s">
        <v>49</v>
      </c>
      <c r="B26" s="444"/>
      <c r="C26" s="444"/>
      <c r="D26" s="36">
        <v>-3325</v>
      </c>
      <c r="E26" s="36"/>
      <c r="F26" s="36">
        <v>-272</v>
      </c>
      <c r="G26" s="36"/>
      <c r="H26" s="36">
        <v>-3257</v>
      </c>
      <c r="I26" s="36"/>
      <c r="J26" s="36"/>
      <c r="K26" s="36"/>
      <c r="L26" s="36">
        <v>709</v>
      </c>
      <c r="M26" s="36">
        <v>-148</v>
      </c>
      <c r="N26" s="36">
        <v>-961</v>
      </c>
      <c r="O26" s="36"/>
      <c r="P26" s="36">
        <v>-3929</v>
      </c>
      <c r="Q26" s="36">
        <v>-7254</v>
      </c>
    </row>
    <row r="27" spans="1:17" ht="20.149999999999999" customHeight="1">
      <c r="A27" s="495" t="s">
        <v>51</v>
      </c>
      <c r="B27" s="495"/>
      <c r="C27" s="495"/>
      <c r="D27" s="196">
        <v>-2497</v>
      </c>
      <c r="E27" s="196"/>
      <c r="F27" s="196">
        <v>-1595</v>
      </c>
      <c r="G27" s="196"/>
      <c r="H27" s="196">
        <v>-3551</v>
      </c>
      <c r="I27" s="196"/>
      <c r="J27" s="196"/>
      <c r="K27" s="196"/>
      <c r="L27" s="196">
        <v>606</v>
      </c>
      <c r="M27" s="196">
        <v>-1049</v>
      </c>
      <c r="N27" s="196">
        <v>-840</v>
      </c>
      <c r="O27" s="196"/>
      <c r="P27" s="196">
        <v>-6429</v>
      </c>
      <c r="Q27" s="196">
        <v>-8926</v>
      </c>
    </row>
    <row r="28" spans="1:17" ht="20.149999999999999" customHeight="1">
      <c r="A28" s="191" t="s">
        <v>190</v>
      </c>
      <c r="B28" s="191"/>
      <c r="C28" s="257"/>
      <c r="D28" s="200"/>
      <c r="E28" s="200"/>
      <c r="F28" s="200"/>
      <c r="G28" s="200"/>
      <c r="H28" s="200"/>
      <c r="I28" s="200"/>
      <c r="J28" s="200"/>
      <c r="K28" s="200"/>
      <c r="L28" s="200"/>
      <c r="M28" s="200"/>
      <c r="N28" s="200"/>
      <c r="O28" s="200"/>
      <c r="P28" s="200"/>
      <c r="Q28" s="200"/>
    </row>
    <row r="29" spans="1:17" ht="20.149999999999999" customHeight="1">
      <c r="A29" s="446" t="s">
        <v>52</v>
      </c>
      <c r="B29" s="446"/>
      <c r="C29" s="446"/>
      <c r="D29" s="196">
        <v>-2539</v>
      </c>
      <c r="E29" s="196"/>
      <c r="F29" s="196">
        <v>-2937</v>
      </c>
      <c r="G29" s="196"/>
      <c r="H29" s="196">
        <v>-3961</v>
      </c>
      <c r="I29" s="196"/>
      <c r="J29" s="196"/>
      <c r="K29" s="196"/>
      <c r="L29" s="196">
        <v>1168</v>
      </c>
      <c r="M29" s="196">
        <v>1885</v>
      </c>
      <c r="N29" s="196">
        <v>-760</v>
      </c>
      <c r="O29" s="196"/>
      <c r="P29" s="196">
        <v>-4605</v>
      </c>
      <c r="Q29" s="196">
        <v>-7144</v>
      </c>
    </row>
    <row r="30" spans="1:17" ht="20.149999999999999" customHeight="1">
      <c r="A30" s="450" t="s">
        <v>399</v>
      </c>
      <c r="B30" s="450"/>
      <c r="C30" s="450"/>
      <c r="D30" s="197">
        <v>-3103</v>
      </c>
      <c r="E30" s="197"/>
      <c r="F30" s="197">
        <v>-1975</v>
      </c>
      <c r="G30" s="197"/>
      <c r="H30" s="197">
        <v>-3881</v>
      </c>
      <c r="I30" s="197"/>
      <c r="J30" s="36"/>
      <c r="K30" s="36"/>
      <c r="L30" s="36">
        <v>126</v>
      </c>
      <c r="M30" s="36">
        <v>1986</v>
      </c>
      <c r="N30" s="36">
        <v>-725</v>
      </c>
      <c r="O30" s="36"/>
      <c r="P30" s="36">
        <v>-4469</v>
      </c>
      <c r="Q30" s="36">
        <v>-7572</v>
      </c>
    </row>
    <row r="31" spans="1:17" ht="20.149999999999999" customHeight="1">
      <c r="A31" s="65" t="s">
        <v>116</v>
      </c>
      <c r="B31" s="65"/>
      <c r="C31" s="65"/>
      <c r="D31" s="300"/>
      <c r="E31" s="300"/>
      <c r="F31" s="300"/>
      <c r="G31" s="300"/>
      <c r="H31" s="300"/>
      <c r="I31" s="300"/>
      <c r="J31" s="198"/>
      <c r="K31" s="340"/>
      <c r="L31" s="341"/>
      <c r="M31" s="340"/>
      <c r="N31" s="340"/>
      <c r="O31" s="340"/>
      <c r="P31" s="340"/>
      <c r="Q31" s="342"/>
    </row>
    <row r="32" spans="1:17" ht="20.149999999999999" customHeight="1">
      <c r="A32" s="444" t="s">
        <v>54</v>
      </c>
      <c r="B32" s="444"/>
      <c r="C32" s="444"/>
      <c r="D32" s="36">
        <v>-1430</v>
      </c>
      <c r="E32" s="36"/>
      <c r="F32" s="36">
        <v>-966</v>
      </c>
      <c r="G32" s="36"/>
      <c r="H32" s="36">
        <v>-2149</v>
      </c>
      <c r="I32" s="36"/>
      <c r="J32" s="36">
        <v>-463</v>
      </c>
      <c r="K32" s="36"/>
      <c r="L32" s="36">
        <v>2274</v>
      </c>
      <c r="M32" s="36">
        <v>2502</v>
      </c>
      <c r="N32" s="36"/>
      <c r="O32" s="36"/>
      <c r="P32" s="36">
        <v>1198</v>
      </c>
      <c r="Q32" s="36">
        <v>-232</v>
      </c>
    </row>
    <row r="33" spans="1:17" ht="20.149999999999999" customHeight="1">
      <c r="A33" s="446" t="s">
        <v>56</v>
      </c>
      <c r="B33" s="446"/>
      <c r="C33" s="446"/>
      <c r="D33" s="196">
        <v>1484</v>
      </c>
      <c r="E33" s="196"/>
      <c r="F33" s="196">
        <v>-2658</v>
      </c>
      <c r="G33" s="196"/>
      <c r="H33" s="196">
        <v>-1377</v>
      </c>
      <c r="I33" s="196"/>
      <c r="J33" s="196">
        <v>-330</v>
      </c>
      <c r="K33" s="196"/>
      <c r="L33" s="196">
        <v>2458</v>
      </c>
      <c r="M33" s="196">
        <v>-205</v>
      </c>
      <c r="N33" s="196"/>
      <c r="O33" s="196"/>
      <c r="P33" s="196">
        <v>-2112</v>
      </c>
      <c r="Q33" s="196">
        <v>-628</v>
      </c>
    </row>
    <row r="34" spans="1:17" ht="20.149999999999999" customHeight="1" thickBot="1">
      <c r="A34" s="445" t="s">
        <v>57</v>
      </c>
      <c r="B34" s="445"/>
      <c r="C34" s="445"/>
      <c r="D34" s="339">
        <v>1847</v>
      </c>
      <c r="E34" s="339"/>
      <c r="F34" s="339">
        <v>-2213</v>
      </c>
      <c r="G34" s="339"/>
      <c r="H34" s="339">
        <v>-1175</v>
      </c>
      <c r="I34" s="339"/>
      <c r="J34" s="339">
        <v>-848</v>
      </c>
      <c r="K34" s="339"/>
      <c r="L34" s="339">
        <v>2559</v>
      </c>
      <c r="M34" s="339">
        <v>-2930</v>
      </c>
      <c r="N34" s="339"/>
      <c r="O34" s="339"/>
      <c r="P34" s="339">
        <v>-4607</v>
      </c>
      <c r="Q34" s="339">
        <v>-2760</v>
      </c>
    </row>
    <row r="35" spans="1:17" ht="20.149999999999999" customHeight="1">
      <c r="A35" s="47" t="s">
        <v>291</v>
      </c>
      <c r="B35" s="47"/>
      <c r="C35" s="422" t="s">
        <v>427</v>
      </c>
      <c r="D35" s="422"/>
      <c r="E35" s="422"/>
      <c r="F35" s="422"/>
      <c r="G35" s="422"/>
      <c r="H35" s="422"/>
      <c r="I35" s="422"/>
      <c r="J35" s="422"/>
      <c r="K35" s="422"/>
      <c r="L35" s="422"/>
      <c r="M35" s="422"/>
      <c r="N35" s="422"/>
      <c r="O35" s="422"/>
      <c r="P35" s="422"/>
      <c r="Q35" s="422"/>
    </row>
    <row r="36" spans="1:17" ht="20.149999999999999" customHeight="1">
      <c r="A36" s="47" t="s">
        <v>33</v>
      </c>
      <c r="B36" s="422" t="s">
        <v>363</v>
      </c>
      <c r="C36" s="422"/>
      <c r="D36" s="422"/>
      <c r="E36" s="422"/>
      <c r="F36" s="422"/>
      <c r="G36" s="422"/>
      <c r="H36" s="422"/>
      <c r="I36" s="422"/>
      <c r="J36" s="422"/>
      <c r="K36" s="422"/>
      <c r="L36" s="422"/>
      <c r="M36" s="422"/>
      <c r="N36" s="422"/>
      <c r="O36" s="422"/>
      <c r="P36" s="422"/>
      <c r="Q36" s="422"/>
    </row>
    <row r="37" spans="1:17" ht="20" customHeight="1">
      <c r="A37" s="47" t="s">
        <v>197</v>
      </c>
      <c r="B37" s="422" t="s">
        <v>374</v>
      </c>
      <c r="C37" s="422"/>
      <c r="D37" s="422"/>
      <c r="E37" s="422"/>
      <c r="F37" s="422"/>
      <c r="G37" s="422"/>
      <c r="H37" s="422"/>
      <c r="I37" s="422"/>
      <c r="J37" s="422"/>
      <c r="K37" s="422"/>
      <c r="L37" s="422"/>
      <c r="M37" s="422"/>
      <c r="N37" s="422"/>
      <c r="O37" s="422"/>
      <c r="P37" s="422"/>
      <c r="Q37" s="422"/>
    </row>
    <row r="38" spans="1:17" ht="20" customHeight="1">
      <c r="A38" s="47" t="s">
        <v>188</v>
      </c>
      <c r="B38" s="422" t="s">
        <v>405</v>
      </c>
      <c r="C38" s="422"/>
      <c r="D38" s="422"/>
      <c r="E38" s="422"/>
      <c r="F38" s="422"/>
      <c r="G38" s="422"/>
      <c r="H38" s="422"/>
      <c r="I38" s="422"/>
      <c r="J38" s="422"/>
      <c r="K38" s="422"/>
      <c r="L38" s="422"/>
      <c r="M38" s="422"/>
      <c r="N38" s="422"/>
      <c r="O38" s="422"/>
      <c r="P38" s="422"/>
      <c r="Q38" s="422"/>
    </row>
    <row r="39" spans="1:17" ht="38.5" customHeight="1">
      <c r="A39" s="47" t="s">
        <v>193</v>
      </c>
      <c r="B39" s="422" t="s">
        <v>207</v>
      </c>
      <c r="C39" s="422"/>
      <c r="D39" s="422"/>
      <c r="E39" s="422"/>
      <c r="F39" s="422"/>
      <c r="G39" s="422"/>
      <c r="H39" s="422"/>
      <c r="I39" s="422"/>
      <c r="J39" s="422"/>
      <c r="K39" s="422"/>
      <c r="L39" s="422"/>
      <c r="M39" s="422"/>
      <c r="N39" s="422"/>
      <c r="O39" s="422"/>
      <c r="P39" s="422"/>
      <c r="Q39" s="422"/>
    </row>
    <row r="40" spans="1:17" ht="38.15" customHeight="1">
      <c r="A40" s="47" t="s">
        <v>194</v>
      </c>
      <c r="B40" s="422" t="s">
        <v>428</v>
      </c>
      <c r="C40" s="422"/>
      <c r="D40" s="422"/>
      <c r="E40" s="422"/>
      <c r="F40" s="422"/>
      <c r="G40" s="422"/>
      <c r="H40" s="422"/>
      <c r="I40" s="422"/>
      <c r="J40" s="422"/>
      <c r="K40" s="422"/>
      <c r="L40" s="422"/>
      <c r="M40" s="422"/>
      <c r="N40" s="422"/>
      <c r="O40" s="422"/>
      <c r="P40" s="422"/>
      <c r="Q40" s="422"/>
    </row>
    <row r="41" spans="1:17" ht="38.15" customHeight="1">
      <c r="A41" s="47" t="s">
        <v>50</v>
      </c>
      <c r="B41" s="422" t="s">
        <v>208</v>
      </c>
      <c r="C41" s="422"/>
      <c r="D41" s="422"/>
      <c r="E41" s="422"/>
      <c r="F41" s="422"/>
      <c r="G41" s="422"/>
      <c r="H41" s="422"/>
      <c r="I41" s="422"/>
      <c r="J41" s="422"/>
      <c r="K41" s="422"/>
      <c r="L41" s="422"/>
      <c r="M41" s="422"/>
      <c r="N41" s="422"/>
      <c r="O41" s="422"/>
      <c r="P41" s="422"/>
      <c r="Q41" s="422"/>
    </row>
    <row r="42" spans="1:17">
      <c r="A42" s="47"/>
      <c r="B42" s="47"/>
      <c r="C42" s="422"/>
      <c r="D42" s="422"/>
      <c r="E42" s="422"/>
      <c r="F42" s="422"/>
      <c r="G42" s="422"/>
      <c r="H42" s="422"/>
      <c r="I42" s="422"/>
      <c r="J42" s="422"/>
      <c r="K42" s="422"/>
      <c r="L42" s="422"/>
      <c r="M42" s="422"/>
      <c r="N42" s="422"/>
      <c r="O42" s="422"/>
      <c r="P42" s="422"/>
      <c r="Q42" s="422"/>
    </row>
  </sheetData>
  <mergeCells count="38">
    <mergeCell ref="A32:C32"/>
    <mergeCell ref="A33:C33"/>
    <mergeCell ref="A34:C34"/>
    <mergeCell ref="C42:Q42"/>
    <mergeCell ref="C35:Q35"/>
    <mergeCell ref="B36:Q36"/>
    <mergeCell ref="B39:Q39"/>
    <mergeCell ref="B40:Q40"/>
    <mergeCell ref="B41:Q41"/>
    <mergeCell ref="B37:Q37"/>
    <mergeCell ref="B38:Q38"/>
    <mergeCell ref="A1:Q1"/>
    <mergeCell ref="A3:Q3"/>
    <mergeCell ref="A5:Q5"/>
    <mergeCell ref="A9:C9"/>
    <mergeCell ref="A15:C15"/>
    <mergeCell ref="A6:Q6"/>
    <mergeCell ref="A7:Q7"/>
    <mergeCell ref="A14:C14"/>
    <mergeCell ref="A10:C10"/>
    <mergeCell ref="A2:Q2"/>
    <mergeCell ref="A11:C11"/>
    <mergeCell ref="A30:C30"/>
    <mergeCell ref="A13:C13"/>
    <mergeCell ref="A12:C12"/>
    <mergeCell ref="F8:P8"/>
    <mergeCell ref="A29:C29"/>
    <mergeCell ref="A22:C22"/>
    <mergeCell ref="A23:C23"/>
    <mergeCell ref="A24:C24"/>
    <mergeCell ref="A25:C25"/>
    <mergeCell ref="A27:C27"/>
    <mergeCell ref="A26:C26"/>
    <mergeCell ref="A17:C17"/>
    <mergeCell ref="A18:C18"/>
    <mergeCell ref="A19:C19"/>
    <mergeCell ref="A20:C20"/>
    <mergeCell ref="A21:C21"/>
  </mergeCells>
  <phoneticPr fontId="14" type="noConversion"/>
  <hyperlinks>
    <hyperlink ref="A1" location="TdM!A1" display="Retour à la table des matières" xr:uid="{00000000-0004-0000-1700-000000000000}"/>
    <hyperlink ref="A1:Q1" location="TM!A1" display="Retour à la table des matières" xr:uid="{724E5E2F-7027-4EAF-A638-AEB008DAE393}"/>
  </hyperlinks>
  <pageMargins left="0.43307086614173229" right="0.23622047244094491" top="0.74803149606299213" bottom="0.74803149606299213" header="0.31496062992125984" footer="0.31496062992125984"/>
  <pageSetup paperSize="5" scale="59" orientation="landscape" r:id="rId1"/>
  <ignoredErrors>
    <ignoredError sqref="A36 H9 A37 M9:N9 J9 L9 I9 K9 A38:A41"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6">
    <tabColor rgb="FF92D050"/>
    <pageSetUpPr fitToPage="1"/>
  </sheetPr>
  <dimension ref="A1:J40"/>
  <sheetViews>
    <sheetView showGridLines="0" zoomScaleNormal="100" workbookViewId="0">
      <selection sqref="A1:J1"/>
    </sheetView>
  </sheetViews>
  <sheetFormatPr baseColWidth="10" defaultColWidth="11.453125" defaultRowHeight="18"/>
  <cols>
    <col min="1" max="1" width="4.54296875" style="39" customWidth="1"/>
    <col min="2" max="2" width="2.54296875" style="39" customWidth="1"/>
    <col min="3" max="3" width="79.453125" style="39" customWidth="1"/>
    <col min="4" max="7" width="13.54296875" style="39" customWidth="1"/>
    <col min="8" max="8" width="3.453125" style="39" customWidth="1"/>
    <col min="9" max="9" width="12.453125" style="39" customWidth="1"/>
    <col min="10" max="10" width="13.54296875" style="39" customWidth="1"/>
    <col min="11" max="16384" width="11.453125" style="39"/>
  </cols>
  <sheetData>
    <row r="1" spans="1:10" s="173" customFormat="1" ht="14.15" customHeight="1">
      <c r="A1" s="490" t="s">
        <v>23</v>
      </c>
      <c r="B1" s="490"/>
      <c r="C1" s="490"/>
      <c r="D1" s="490"/>
      <c r="E1" s="490"/>
      <c r="F1" s="490"/>
      <c r="G1" s="490"/>
      <c r="H1" s="490"/>
      <c r="I1" s="490"/>
      <c r="J1" s="490"/>
    </row>
    <row r="2" spans="1:10" s="71" customFormat="1" ht="25" customHeight="1">
      <c r="A2" s="436" t="s">
        <v>409</v>
      </c>
      <c r="B2" s="436"/>
      <c r="C2" s="436"/>
      <c r="D2" s="436"/>
      <c r="E2" s="436"/>
      <c r="F2" s="436"/>
      <c r="G2" s="436"/>
      <c r="H2" s="436"/>
      <c r="I2" s="436"/>
      <c r="J2" s="436"/>
    </row>
    <row r="3" spans="1:10" ht="12.65" customHeight="1">
      <c r="A3" s="446"/>
      <c r="B3" s="446"/>
      <c r="C3" s="446"/>
      <c r="D3" s="446"/>
      <c r="E3" s="446"/>
      <c r="F3" s="446"/>
      <c r="G3" s="446"/>
      <c r="H3" s="446"/>
    </row>
    <row r="4" spans="1:10" ht="18" customHeight="1">
      <c r="A4" s="155" t="s">
        <v>146</v>
      </c>
      <c r="B4" s="155"/>
      <c r="C4" s="83"/>
      <c r="D4" s="83"/>
      <c r="E4" s="83"/>
      <c r="F4" s="83"/>
      <c r="G4" s="83"/>
      <c r="H4" s="83"/>
      <c r="I4" s="83"/>
      <c r="J4" s="83"/>
    </row>
    <row r="5" spans="1:10" ht="12.75" customHeight="1">
      <c r="A5" s="446"/>
      <c r="B5" s="446"/>
      <c r="C5" s="446"/>
      <c r="D5" s="446"/>
      <c r="E5" s="446"/>
      <c r="F5" s="446"/>
      <c r="G5" s="446"/>
      <c r="H5" s="446"/>
    </row>
    <row r="6" spans="1:10" ht="31" customHeight="1">
      <c r="A6" s="447" t="s">
        <v>18</v>
      </c>
      <c r="B6" s="447"/>
      <c r="C6" s="447"/>
      <c r="D6" s="447"/>
      <c r="E6" s="447"/>
      <c r="F6" s="447"/>
      <c r="G6" s="447"/>
      <c r="H6" s="447"/>
      <c r="I6" s="447"/>
      <c r="J6" s="447"/>
    </row>
    <row r="7" spans="1:10" ht="20.149999999999999" customHeight="1">
      <c r="A7" s="431" t="s">
        <v>30</v>
      </c>
      <c r="B7" s="431"/>
      <c r="C7" s="431"/>
      <c r="D7" s="431"/>
      <c r="E7" s="431"/>
      <c r="F7" s="431"/>
      <c r="G7" s="431"/>
      <c r="H7" s="431"/>
      <c r="I7" s="81"/>
      <c r="J7" s="81"/>
    </row>
    <row r="8" spans="1:10" ht="20.149999999999999" customHeight="1">
      <c r="A8" s="452"/>
      <c r="B8" s="452"/>
      <c r="C8" s="452"/>
      <c r="D8" s="49" t="s">
        <v>42</v>
      </c>
      <c r="E8" s="49" t="s">
        <v>41</v>
      </c>
      <c r="F8" s="49" t="s">
        <v>165</v>
      </c>
      <c r="G8" s="49" t="s">
        <v>179</v>
      </c>
      <c r="H8" s="50" t="s">
        <v>33</v>
      </c>
      <c r="I8" s="49" t="s">
        <v>216</v>
      </c>
      <c r="J8" s="49" t="s">
        <v>237</v>
      </c>
    </row>
    <row r="9" spans="1:10" ht="20.149999999999999" customHeight="1">
      <c r="A9" s="508" t="s">
        <v>117</v>
      </c>
      <c r="B9" s="508"/>
      <c r="C9" s="508"/>
      <c r="D9" s="124"/>
      <c r="E9" s="124"/>
      <c r="F9" s="124"/>
      <c r="G9" s="124"/>
      <c r="H9" s="124"/>
      <c r="I9" s="124"/>
      <c r="J9" s="124"/>
    </row>
    <row r="10" spans="1:10" ht="20.149999999999999" customHeight="1">
      <c r="A10" s="505" t="s">
        <v>122</v>
      </c>
      <c r="B10" s="505"/>
      <c r="C10" s="505"/>
      <c r="D10" s="19"/>
      <c r="E10" s="19"/>
      <c r="F10" s="19"/>
      <c r="G10" s="19"/>
      <c r="H10" s="207"/>
      <c r="I10" s="207"/>
      <c r="J10" s="207"/>
    </row>
    <row r="11" spans="1:10" ht="20.149999999999999" customHeight="1">
      <c r="A11" s="509" t="s">
        <v>123</v>
      </c>
      <c r="B11" s="509"/>
      <c r="C11" s="509"/>
      <c r="D11" s="124"/>
      <c r="E11" s="124"/>
      <c r="F11" s="124"/>
      <c r="G11" s="124"/>
      <c r="H11" s="209"/>
      <c r="I11" s="209"/>
      <c r="J11" s="209"/>
    </row>
    <row r="12" spans="1:10" ht="20.149999999999999" customHeight="1">
      <c r="A12" s="510" t="s">
        <v>400</v>
      </c>
      <c r="B12" s="510"/>
      <c r="C12" s="510"/>
      <c r="D12" s="258">
        <v>-9</v>
      </c>
      <c r="E12" s="258">
        <v>-30</v>
      </c>
      <c r="F12" s="258">
        <v>-35</v>
      </c>
      <c r="G12" s="258">
        <v>-25</v>
      </c>
      <c r="H12" s="210"/>
      <c r="I12" s="210">
        <v>0</v>
      </c>
      <c r="J12" s="210">
        <v>0</v>
      </c>
    </row>
    <row r="13" spans="1:10" ht="20.149999999999999" customHeight="1">
      <c r="A13" s="511" t="s">
        <v>244</v>
      </c>
      <c r="B13" s="511"/>
      <c r="C13" s="511"/>
      <c r="D13" s="259"/>
      <c r="E13" s="259"/>
      <c r="F13" s="259">
        <v>0</v>
      </c>
      <c r="G13" s="259">
        <v>-138</v>
      </c>
      <c r="H13" s="211"/>
      <c r="I13" s="211">
        <v>-116</v>
      </c>
      <c r="J13" s="211">
        <v>0</v>
      </c>
    </row>
    <row r="14" spans="1:10" ht="20.149999999999999" customHeight="1">
      <c r="A14" s="500" t="s">
        <v>340</v>
      </c>
      <c r="B14" s="500"/>
      <c r="C14" s="500"/>
      <c r="D14" s="258"/>
      <c r="E14" s="258"/>
      <c r="F14" s="258"/>
      <c r="G14" s="258"/>
      <c r="H14" s="210"/>
      <c r="I14" s="210">
        <v>-5</v>
      </c>
      <c r="J14" s="210">
        <v>0</v>
      </c>
    </row>
    <row r="15" spans="1:10" ht="20.149999999999999" customHeight="1">
      <c r="A15" s="509" t="s">
        <v>125</v>
      </c>
      <c r="B15" s="509"/>
      <c r="C15" s="509"/>
      <c r="D15" s="259">
        <v>464</v>
      </c>
      <c r="E15" s="259">
        <v>-1129</v>
      </c>
      <c r="F15" s="259">
        <v>-767</v>
      </c>
      <c r="G15" s="259">
        <v>-256</v>
      </c>
      <c r="H15" s="211"/>
      <c r="I15" s="211">
        <v>506</v>
      </c>
      <c r="J15" s="211">
        <v>-562</v>
      </c>
    </row>
    <row r="16" spans="1:10" ht="20.149999999999999" customHeight="1">
      <c r="A16" s="512" t="s">
        <v>126</v>
      </c>
      <c r="B16" s="512"/>
      <c r="C16" s="512"/>
      <c r="D16" s="258"/>
      <c r="E16" s="258"/>
      <c r="F16" s="258"/>
      <c r="G16" s="258"/>
      <c r="H16" s="210"/>
      <c r="I16" s="210"/>
      <c r="J16" s="210"/>
    </row>
    <row r="17" spans="1:10" ht="20.149999999999999" customHeight="1">
      <c r="A17" s="513" t="s">
        <v>124</v>
      </c>
      <c r="B17" s="513"/>
      <c r="C17" s="513"/>
      <c r="D17" s="259">
        <v>-229</v>
      </c>
      <c r="E17" s="259">
        <v>-551</v>
      </c>
      <c r="F17" s="259">
        <v>-390</v>
      </c>
      <c r="G17" s="259">
        <v>-778</v>
      </c>
      <c r="H17" s="211"/>
      <c r="I17" s="211">
        <v>-77</v>
      </c>
      <c r="J17" s="211">
        <v>176</v>
      </c>
    </row>
    <row r="18" spans="1:10" ht="20.149999999999999" customHeight="1">
      <c r="A18" s="510" t="s">
        <v>76</v>
      </c>
      <c r="B18" s="510"/>
      <c r="C18" s="510"/>
      <c r="D18" s="258">
        <v>-45</v>
      </c>
      <c r="E18" s="258">
        <v>-29</v>
      </c>
      <c r="F18" s="258">
        <v>-38</v>
      </c>
      <c r="G18" s="258">
        <v>-17</v>
      </c>
      <c r="H18" s="210"/>
      <c r="I18" s="210">
        <v>40</v>
      </c>
      <c r="J18" s="210">
        <v>-343</v>
      </c>
    </row>
    <row r="19" spans="1:10" ht="20.149999999999999" customHeight="1">
      <c r="A19" s="513" t="s">
        <v>400</v>
      </c>
      <c r="B19" s="513"/>
      <c r="C19" s="513"/>
      <c r="D19" s="259">
        <v>0</v>
      </c>
      <c r="E19" s="259">
        <v>0</v>
      </c>
      <c r="F19" s="259">
        <v>-30</v>
      </c>
      <c r="G19" s="259">
        <v>30</v>
      </c>
      <c r="H19" s="211"/>
      <c r="I19" s="211">
        <v>6</v>
      </c>
      <c r="J19" s="211">
        <v>5</v>
      </c>
    </row>
    <row r="20" spans="1:10" ht="20.149999999999999" customHeight="1">
      <c r="A20" s="510" t="s">
        <v>244</v>
      </c>
      <c r="B20" s="510"/>
      <c r="C20" s="510"/>
      <c r="D20" s="274"/>
      <c r="E20" s="275"/>
      <c r="F20" s="258">
        <v>-40</v>
      </c>
      <c r="G20" s="258">
        <v>23</v>
      </c>
      <c r="H20" s="276"/>
      <c r="I20" s="210">
        <v>0</v>
      </c>
      <c r="J20" s="210">
        <v>2</v>
      </c>
    </row>
    <row r="21" spans="1:10" ht="20.149999999999999" customHeight="1">
      <c r="A21" s="502" t="s">
        <v>265</v>
      </c>
      <c r="B21" s="502"/>
      <c r="C21" s="502"/>
      <c r="D21" s="111">
        <v>181</v>
      </c>
      <c r="E21" s="111">
        <v>-1739</v>
      </c>
      <c r="F21" s="284">
        <v>-1300</v>
      </c>
      <c r="G21" s="284">
        <v>-1161</v>
      </c>
      <c r="H21" s="208"/>
      <c r="I21" s="285">
        <v>354</v>
      </c>
      <c r="J21" s="285">
        <v>-722</v>
      </c>
    </row>
    <row r="22" spans="1:10" ht="20.149999999999999" customHeight="1">
      <c r="A22" s="505" t="s">
        <v>127</v>
      </c>
      <c r="B22" s="505"/>
      <c r="C22" s="505"/>
      <c r="D22" s="258">
        <v>-580</v>
      </c>
      <c r="E22" s="258">
        <v>-3021</v>
      </c>
      <c r="F22" s="275">
        <v>-4427</v>
      </c>
      <c r="G22" s="275">
        <v>2515</v>
      </c>
      <c r="H22" s="210"/>
      <c r="I22" s="210">
        <v>-2682</v>
      </c>
      <c r="J22" s="210">
        <v>-1483</v>
      </c>
    </row>
    <row r="23" spans="1:10" ht="20.149999999999999" customHeight="1">
      <c r="A23" s="503" t="s">
        <v>128</v>
      </c>
      <c r="B23" s="503"/>
      <c r="C23" s="503"/>
      <c r="D23" s="260">
        <v>-399</v>
      </c>
      <c r="E23" s="260">
        <v>-4760</v>
      </c>
      <c r="F23" s="235">
        <v>-5727</v>
      </c>
      <c r="G23" s="235">
        <v>1354</v>
      </c>
      <c r="H23" s="286"/>
      <c r="I23" s="287">
        <v>-2328</v>
      </c>
      <c r="J23" s="287">
        <v>-2205</v>
      </c>
    </row>
    <row r="24" spans="1:10" ht="20.149999999999999" customHeight="1">
      <c r="A24" s="506" t="s">
        <v>294</v>
      </c>
      <c r="B24" s="506"/>
      <c r="C24" s="506"/>
      <c r="D24" s="19"/>
      <c r="E24" s="19"/>
      <c r="F24" s="19"/>
      <c r="G24" s="19"/>
      <c r="H24" s="207"/>
      <c r="I24" s="207"/>
      <c r="J24" s="207"/>
    </row>
    <row r="25" spans="1:10" ht="20.149999999999999" customHeight="1">
      <c r="A25" s="502" t="s">
        <v>129</v>
      </c>
      <c r="B25" s="502"/>
      <c r="C25" s="502"/>
      <c r="D25" s="111">
        <v>-7545</v>
      </c>
      <c r="E25" s="111">
        <v>-8367</v>
      </c>
      <c r="F25" s="259">
        <v>-9584</v>
      </c>
      <c r="G25" s="259">
        <v>-11445</v>
      </c>
      <c r="H25" s="211"/>
      <c r="I25" s="211">
        <v>-13618</v>
      </c>
      <c r="J25" s="211">
        <v>-13932</v>
      </c>
    </row>
    <row r="26" spans="1:10" ht="20.149999999999999" customHeight="1">
      <c r="A26" s="505" t="s">
        <v>234</v>
      </c>
      <c r="B26" s="505"/>
      <c r="C26" s="505"/>
      <c r="D26" s="112">
        <v>4268</v>
      </c>
      <c r="E26" s="112">
        <v>4443</v>
      </c>
      <c r="F26" s="112">
        <v>4765</v>
      </c>
      <c r="G26" s="112">
        <v>4902</v>
      </c>
      <c r="H26" s="279"/>
      <c r="I26" s="277">
        <v>5151</v>
      </c>
      <c r="J26" s="277">
        <v>5596</v>
      </c>
    </row>
    <row r="27" spans="1:10" ht="20.149999999999999" customHeight="1">
      <c r="A27" s="503" t="s">
        <v>130</v>
      </c>
      <c r="B27" s="503"/>
      <c r="C27" s="503"/>
      <c r="D27" s="260">
        <v>-3277</v>
      </c>
      <c r="E27" s="237">
        <v>-3924</v>
      </c>
      <c r="F27" s="237">
        <v>-4819</v>
      </c>
      <c r="G27" s="237">
        <v>-6543</v>
      </c>
      <c r="H27" s="206"/>
      <c r="I27" s="287">
        <v>-8467</v>
      </c>
      <c r="J27" s="287">
        <v>-8336</v>
      </c>
    </row>
    <row r="28" spans="1:10" ht="20.149999999999999" customHeight="1">
      <c r="A28" s="506" t="s">
        <v>131</v>
      </c>
      <c r="B28" s="506"/>
      <c r="C28" s="506"/>
      <c r="D28" s="19"/>
      <c r="E28" s="19"/>
      <c r="F28" s="19"/>
      <c r="G28" s="19"/>
      <c r="H28" s="207"/>
      <c r="I28" s="207"/>
      <c r="J28" s="207"/>
    </row>
    <row r="29" spans="1:10" ht="38.15" customHeight="1">
      <c r="A29" s="502" t="s">
        <v>295</v>
      </c>
      <c r="B29" s="502"/>
      <c r="C29" s="502"/>
      <c r="D29" s="38">
        <v>3711</v>
      </c>
      <c r="E29" s="38">
        <v>3689</v>
      </c>
      <c r="F29" s="38">
        <v>3839</v>
      </c>
      <c r="G29" s="38">
        <v>4291</v>
      </c>
      <c r="H29" s="288"/>
      <c r="I29" s="288">
        <v>4283</v>
      </c>
      <c r="J29" s="288">
        <v>5173</v>
      </c>
    </row>
    <row r="30" spans="1:10" ht="20.149999999999999" customHeight="1">
      <c r="A30" s="505" t="s">
        <v>132</v>
      </c>
      <c r="B30" s="505"/>
      <c r="C30" s="505"/>
      <c r="D30" s="112">
        <v>6963</v>
      </c>
      <c r="E30" s="112">
        <v>7128</v>
      </c>
      <c r="F30" s="112">
        <v>7331</v>
      </c>
      <c r="G30" s="112">
        <v>7650</v>
      </c>
      <c r="H30" s="277"/>
      <c r="I30" s="277">
        <v>7950</v>
      </c>
      <c r="J30" s="277">
        <v>8348</v>
      </c>
    </row>
    <row r="31" spans="1:10" ht="20.149999999999999" customHeight="1">
      <c r="A31" s="502" t="s">
        <v>181</v>
      </c>
      <c r="B31" s="502"/>
      <c r="C31" s="502"/>
      <c r="D31" s="111">
        <v>-6056</v>
      </c>
      <c r="E31" s="111">
        <v>-6243</v>
      </c>
      <c r="F31" s="111">
        <v>-6761</v>
      </c>
      <c r="G31" s="111">
        <v>-7262</v>
      </c>
      <c r="H31" s="208"/>
      <c r="I31" s="208">
        <v>-7822</v>
      </c>
      <c r="J31" s="208">
        <v>-8215</v>
      </c>
    </row>
    <row r="32" spans="1:10" ht="20.149999999999999" customHeight="1">
      <c r="A32" s="505" t="s">
        <v>182</v>
      </c>
      <c r="B32" s="505"/>
      <c r="C32" s="505"/>
      <c r="D32" s="112">
        <v>-6963</v>
      </c>
      <c r="E32" s="112">
        <v>-7195</v>
      </c>
      <c r="F32" s="112">
        <v>-7386</v>
      </c>
      <c r="G32" s="112">
        <v>-7629</v>
      </c>
      <c r="H32" s="277"/>
      <c r="I32" s="277">
        <v>-7887</v>
      </c>
      <c r="J32" s="277">
        <v>-8106</v>
      </c>
    </row>
    <row r="33" spans="1:10" ht="20.149999999999999" customHeight="1">
      <c r="A33" s="503" t="s">
        <v>133</v>
      </c>
      <c r="B33" s="503"/>
      <c r="C33" s="503"/>
      <c r="D33" s="237">
        <v>-2345</v>
      </c>
      <c r="E33" s="237">
        <v>-2621</v>
      </c>
      <c r="F33" s="237">
        <v>-2977</v>
      </c>
      <c r="G33" s="237">
        <v>-2950</v>
      </c>
      <c r="H33" s="286"/>
      <c r="I33" s="287">
        <v>-3476</v>
      </c>
      <c r="J33" s="287">
        <v>-2800</v>
      </c>
    </row>
    <row r="34" spans="1:10" ht="20.149999999999999" customHeight="1">
      <c r="A34" s="506" t="s">
        <v>134</v>
      </c>
      <c r="B34" s="506"/>
      <c r="C34" s="506"/>
      <c r="D34" s="278">
        <v>3792</v>
      </c>
      <c r="E34" s="278">
        <v>1233</v>
      </c>
      <c r="F34" s="278">
        <v>5551</v>
      </c>
      <c r="G34" s="278">
        <v>3324</v>
      </c>
      <c r="H34" s="280"/>
      <c r="I34" s="280">
        <v>5041</v>
      </c>
      <c r="J34" s="280">
        <v>1108</v>
      </c>
    </row>
    <row r="35" spans="1:10" ht="20.149999999999999" customHeight="1">
      <c r="A35" s="503" t="s">
        <v>192</v>
      </c>
      <c r="B35" s="503"/>
      <c r="C35" s="503"/>
      <c r="D35" s="289">
        <v>-2606</v>
      </c>
      <c r="E35" s="290">
        <v>-3313</v>
      </c>
      <c r="F35" s="235">
        <v>-3617</v>
      </c>
      <c r="G35" s="235">
        <v>-3082</v>
      </c>
      <c r="H35" s="291"/>
      <c r="I35" s="206">
        <v>-2047</v>
      </c>
      <c r="J35" s="206">
        <v>-2797</v>
      </c>
    </row>
    <row r="36" spans="1:10" ht="20.149999999999999" customHeight="1" thickBot="1">
      <c r="A36" s="504" t="s">
        <v>135</v>
      </c>
      <c r="B36" s="504"/>
      <c r="C36" s="504"/>
      <c r="D36" s="241">
        <v>-4835</v>
      </c>
      <c r="E36" s="281">
        <v>-13385</v>
      </c>
      <c r="F36" s="282">
        <v>-11589</v>
      </c>
      <c r="G36" s="282">
        <v>-7897</v>
      </c>
      <c r="H36" s="283"/>
      <c r="I36" s="283">
        <v>-11277</v>
      </c>
      <c r="J36" s="283">
        <v>-15030</v>
      </c>
    </row>
    <row r="37" spans="1:10" ht="20.5" customHeight="1">
      <c r="A37" s="205" t="s">
        <v>291</v>
      </c>
      <c r="B37" s="205"/>
      <c r="C37" s="501" t="s">
        <v>427</v>
      </c>
      <c r="D37" s="501"/>
      <c r="E37" s="501"/>
      <c r="F37" s="501"/>
      <c r="G37" s="501"/>
      <c r="H37" s="501"/>
      <c r="I37" s="501"/>
      <c r="J37" s="501"/>
    </row>
    <row r="38" spans="1:10" ht="38.5" customHeight="1">
      <c r="A38" s="205" t="s">
        <v>33</v>
      </c>
      <c r="B38" s="507" t="s">
        <v>360</v>
      </c>
      <c r="C38" s="507"/>
      <c r="D38" s="507"/>
      <c r="E38" s="507"/>
      <c r="F38" s="507"/>
      <c r="G38" s="507"/>
      <c r="H38" s="507"/>
      <c r="I38" s="507"/>
      <c r="J38" s="507"/>
    </row>
    <row r="39" spans="1:10" ht="38.15" customHeight="1">
      <c r="A39" s="205" t="s">
        <v>197</v>
      </c>
      <c r="B39" s="501" t="s">
        <v>207</v>
      </c>
      <c r="C39" s="501"/>
      <c r="D39" s="501"/>
      <c r="E39" s="501"/>
      <c r="F39" s="501"/>
      <c r="G39" s="501"/>
      <c r="H39" s="501"/>
      <c r="I39" s="501"/>
      <c r="J39" s="501"/>
    </row>
    <row r="40" spans="1:10" ht="38.15" customHeight="1">
      <c r="A40" s="205" t="s">
        <v>188</v>
      </c>
      <c r="B40" s="501" t="s">
        <v>209</v>
      </c>
      <c r="C40" s="501"/>
      <c r="D40" s="501"/>
      <c r="E40" s="501"/>
      <c r="F40" s="501"/>
      <c r="G40" s="501"/>
      <c r="H40" s="501"/>
      <c r="I40" s="501"/>
      <c r="J40" s="501"/>
    </row>
  </sheetData>
  <mergeCells count="39">
    <mergeCell ref="A16:C16"/>
    <mergeCell ref="A23:C23"/>
    <mergeCell ref="A17:C17"/>
    <mergeCell ref="A18:C18"/>
    <mergeCell ref="A19:C19"/>
    <mergeCell ref="A21:C21"/>
    <mergeCell ref="A22:C22"/>
    <mergeCell ref="A26:C26"/>
    <mergeCell ref="A27:C27"/>
    <mergeCell ref="A28:C28"/>
    <mergeCell ref="A29:C29"/>
    <mergeCell ref="A3:H3"/>
    <mergeCell ref="A5:H5"/>
    <mergeCell ref="A7:H7"/>
    <mergeCell ref="A24:C24"/>
    <mergeCell ref="A8:C8"/>
    <mergeCell ref="A9:C9"/>
    <mergeCell ref="A10:C10"/>
    <mergeCell ref="A11:C11"/>
    <mergeCell ref="A12:C12"/>
    <mergeCell ref="A13:C13"/>
    <mergeCell ref="A15:C15"/>
    <mergeCell ref="A20:C20"/>
    <mergeCell ref="A1:J1"/>
    <mergeCell ref="A2:J2"/>
    <mergeCell ref="A6:J6"/>
    <mergeCell ref="A14:C14"/>
    <mergeCell ref="B40:J40"/>
    <mergeCell ref="A25:C25"/>
    <mergeCell ref="A35:C35"/>
    <mergeCell ref="A36:C36"/>
    <mergeCell ref="A31:C31"/>
    <mergeCell ref="A33:C33"/>
    <mergeCell ref="A32:C32"/>
    <mergeCell ref="A34:C34"/>
    <mergeCell ref="C37:J37"/>
    <mergeCell ref="B38:J38"/>
    <mergeCell ref="B39:J39"/>
    <mergeCell ref="A30:C30"/>
  </mergeCells>
  <phoneticPr fontId="14" type="noConversion"/>
  <hyperlinks>
    <hyperlink ref="A1" location="TdM!A1" display="Retour à la table des matières" xr:uid="{00000000-0004-0000-1800-000000000000}"/>
    <hyperlink ref="A1:E1" location="TM!A1" display="Retour à la table des matières" xr:uid="{00000000-0004-0000-1800-000002000000}"/>
  </hyperlinks>
  <pageMargins left="0.43307086614173229" right="0.23622047244094491" top="0.74803149606299213" bottom="0.74803149606299213" header="0.31496062992125984" footer="0.31496062992125984"/>
  <pageSetup paperSize="5" scale="70" orientation="portrait" r:id="rId1"/>
  <ignoredErrors>
    <ignoredError sqref="H8 A38:A4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08A8-84E6-4ABB-B7AE-67F67D8A243A}">
  <sheetPr codeName="Feuil3">
    <pageSetUpPr fitToPage="1"/>
  </sheetPr>
  <dimension ref="A1:X44"/>
  <sheetViews>
    <sheetView showGridLines="0" zoomScaleNormal="100" workbookViewId="0">
      <selection sqref="A1:D1"/>
    </sheetView>
  </sheetViews>
  <sheetFormatPr baseColWidth="10" defaultColWidth="11.453125" defaultRowHeight="12.5"/>
  <cols>
    <col min="1" max="1" width="2.54296875" style="14" customWidth="1"/>
    <col min="2" max="9" width="15.26953125" style="14" customWidth="1"/>
    <col min="10" max="10" width="11.54296875" style="14" customWidth="1"/>
    <col min="11" max="16384" width="11.453125" style="14"/>
  </cols>
  <sheetData>
    <row r="1" spans="1:9" s="173" customFormat="1" ht="14.15" customHeight="1">
      <c r="A1" s="430" t="s">
        <v>23</v>
      </c>
      <c r="B1" s="430"/>
      <c r="C1" s="430"/>
      <c r="D1" s="430"/>
    </row>
    <row r="2" spans="1:9" s="153" customFormat="1" ht="25" customHeight="1">
      <c r="A2" s="86" t="s">
        <v>409</v>
      </c>
      <c r="B2" s="151"/>
      <c r="C2" s="152"/>
      <c r="D2" s="152"/>
      <c r="E2" s="152"/>
      <c r="F2" s="152"/>
      <c r="G2" s="152"/>
      <c r="H2" s="152"/>
      <c r="I2" s="152"/>
    </row>
    <row r="3" spans="1:9" ht="12.65" customHeight="1"/>
    <row r="4" spans="1:9" ht="33.75" customHeight="1">
      <c r="A4" s="426" t="s">
        <v>274</v>
      </c>
      <c r="B4" s="426"/>
      <c r="C4" s="426"/>
      <c r="D4" s="426"/>
      <c r="E4" s="426"/>
      <c r="F4" s="426"/>
      <c r="G4" s="426"/>
      <c r="H4" s="426"/>
      <c r="I4" s="426"/>
    </row>
    <row r="5" spans="1:9" ht="12.65" customHeight="1">
      <c r="A5" s="25"/>
      <c r="B5" s="25"/>
      <c r="C5" s="25"/>
      <c r="D5" s="25"/>
      <c r="E5" s="25"/>
      <c r="F5" s="25"/>
      <c r="G5" s="25"/>
      <c r="H5" s="25"/>
      <c r="I5" s="25"/>
    </row>
    <row r="6" spans="1:9" ht="77.150000000000006" customHeight="1">
      <c r="A6" s="422" t="s">
        <v>390</v>
      </c>
      <c r="B6" s="422"/>
      <c r="C6" s="422"/>
      <c r="D6" s="422"/>
      <c r="E6" s="422"/>
      <c r="F6" s="422"/>
      <c r="G6" s="422"/>
      <c r="H6" s="422"/>
      <c r="I6" s="422"/>
    </row>
    <row r="7" spans="1:9" ht="12.65" customHeight="1">
      <c r="A7" s="25"/>
      <c r="B7" s="25"/>
      <c r="C7" s="25"/>
      <c r="D7" s="25"/>
      <c r="E7" s="25"/>
      <c r="F7" s="25"/>
      <c r="G7" s="25"/>
      <c r="H7" s="25"/>
      <c r="I7" s="25"/>
    </row>
    <row r="8" spans="1:9" ht="30" customHeight="1">
      <c r="A8" s="428" t="s">
        <v>391</v>
      </c>
      <c r="B8" s="429"/>
      <c r="C8" s="429"/>
      <c r="D8" s="429"/>
      <c r="E8" s="429"/>
      <c r="F8" s="429"/>
      <c r="G8" s="429"/>
      <c r="H8" s="429"/>
      <c r="I8" s="429"/>
    </row>
    <row r="9" spans="1:9" ht="12.65" customHeight="1">
      <c r="A9" s="30"/>
      <c r="B9" s="31"/>
      <c r="C9" s="31"/>
      <c r="D9" s="31"/>
      <c r="E9" s="31"/>
      <c r="F9" s="31"/>
      <c r="G9" s="31"/>
      <c r="H9" s="31"/>
      <c r="I9" s="31"/>
    </row>
    <row r="10" spans="1:9" ht="58.5" customHeight="1">
      <c r="A10" s="422" t="s">
        <v>395</v>
      </c>
      <c r="B10" s="422"/>
      <c r="C10" s="422"/>
      <c r="D10" s="422"/>
      <c r="E10" s="422"/>
      <c r="F10" s="422"/>
      <c r="G10" s="422"/>
      <c r="H10" s="422"/>
      <c r="I10" s="422"/>
    </row>
    <row r="11" spans="1:9" ht="12.65" customHeight="1">
      <c r="A11" s="25"/>
      <c r="B11" s="25"/>
      <c r="C11" s="25"/>
      <c r="D11" s="25"/>
      <c r="E11" s="25"/>
      <c r="F11" s="25"/>
      <c r="G11" s="25"/>
      <c r="H11" s="25"/>
      <c r="I11" s="25"/>
    </row>
    <row r="12" spans="1:9" ht="60" customHeight="1">
      <c r="A12" s="428" t="s">
        <v>267</v>
      </c>
      <c r="B12" s="429"/>
      <c r="C12" s="429"/>
      <c r="D12" s="429"/>
      <c r="E12" s="429"/>
      <c r="F12" s="429"/>
      <c r="G12" s="429"/>
      <c r="H12" s="429"/>
      <c r="I12" s="429"/>
    </row>
    <row r="13" spans="1:9" ht="12.65" customHeight="1">
      <c r="A13" s="30"/>
      <c r="B13" s="31"/>
      <c r="C13" s="31"/>
      <c r="D13" s="31"/>
      <c r="E13" s="31"/>
      <c r="F13" s="31"/>
      <c r="G13" s="31"/>
      <c r="H13" s="31"/>
      <c r="I13" s="31"/>
    </row>
    <row r="14" spans="1:9" ht="77.25" customHeight="1">
      <c r="A14" s="422" t="s">
        <v>186</v>
      </c>
      <c r="B14" s="422"/>
      <c r="C14" s="422"/>
      <c r="D14" s="422"/>
      <c r="E14" s="422"/>
      <c r="F14" s="422"/>
      <c r="G14" s="422"/>
      <c r="H14" s="422"/>
      <c r="I14" s="422"/>
    </row>
    <row r="15" spans="1:9" ht="12.65" customHeight="1">
      <c r="A15" s="25"/>
      <c r="B15" s="25"/>
      <c r="C15" s="25"/>
      <c r="D15" s="25"/>
      <c r="E15" s="25"/>
      <c r="F15" s="25"/>
      <c r="G15" s="25"/>
      <c r="H15" s="25"/>
      <c r="I15" s="25"/>
    </row>
    <row r="16" spans="1:9" ht="96" customHeight="1">
      <c r="A16" s="422" t="s">
        <v>226</v>
      </c>
      <c r="B16" s="422"/>
      <c r="C16" s="422"/>
      <c r="D16" s="422"/>
      <c r="E16" s="422"/>
      <c r="F16" s="422"/>
      <c r="G16" s="422"/>
      <c r="H16" s="422"/>
      <c r="I16" s="422"/>
    </row>
    <row r="17" spans="1:24" ht="12.65" customHeight="1">
      <c r="A17" s="25"/>
      <c r="B17" s="25"/>
      <c r="C17" s="25"/>
      <c r="D17" s="25"/>
      <c r="E17" s="25"/>
      <c r="F17" s="25"/>
      <c r="G17" s="25"/>
      <c r="H17" s="25"/>
      <c r="I17" s="25"/>
    </row>
    <row r="18" spans="1:24" ht="96" customHeight="1">
      <c r="A18" s="422" t="s">
        <v>330</v>
      </c>
      <c r="B18" s="422"/>
      <c r="C18" s="422"/>
      <c r="D18" s="422"/>
      <c r="E18" s="422"/>
      <c r="F18" s="422"/>
      <c r="G18" s="422"/>
      <c r="H18" s="422"/>
      <c r="I18" s="422"/>
      <c r="P18" s="422"/>
      <c r="Q18" s="422"/>
      <c r="R18" s="422"/>
      <c r="S18" s="422"/>
      <c r="T18" s="422"/>
      <c r="U18" s="422"/>
      <c r="V18" s="422"/>
      <c r="W18" s="422"/>
      <c r="X18" s="422"/>
    </row>
    <row r="19" spans="1:24" ht="12.65" customHeight="1">
      <c r="A19" s="25"/>
      <c r="B19" s="25"/>
      <c r="C19" s="25"/>
      <c r="D19" s="25"/>
      <c r="E19" s="25"/>
      <c r="F19" s="25"/>
      <c r="G19" s="25"/>
      <c r="H19" s="25"/>
      <c r="I19" s="25"/>
    </row>
    <row r="20" spans="1:24" ht="58" customHeight="1">
      <c r="A20" s="422" t="s">
        <v>220</v>
      </c>
      <c r="B20" s="422"/>
      <c r="C20" s="422"/>
      <c r="D20" s="422"/>
      <c r="E20" s="422"/>
      <c r="F20" s="422"/>
      <c r="G20" s="422"/>
      <c r="H20" s="422"/>
      <c r="I20" s="422"/>
    </row>
    <row r="22" spans="1:24" ht="60" customHeight="1">
      <c r="A22" s="428" t="s">
        <v>288</v>
      </c>
      <c r="B22" s="429"/>
      <c r="C22" s="429"/>
      <c r="D22" s="429"/>
      <c r="E22" s="429"/>
      <c r="F22" s="429"/>
      <c r="G22" s="429"/>
      <c r="H22" s="429"/>
      <c r="I22" s="429"/>
    </row>
    <row r="24" spans="1:24" ht="96" customHeight="1">
      <c r="A24" s="422" t="s">
        <v>303</v>
      </c>
      <c r="B24" s="422"/>
      <c r="C24" s="422"/>
      <c r="D24" s="422"/>
      <c r="E24" s="422"/>
      <c r="F24" s="422"/>
      <c r="G24" s="422"/>
      <c r="H24" s="422"/>
      <c r="I24" s="422"/>
    </row>
    <row r="26" spans="1:24" ht="38.15" customHeight="1">
      <c r="A26" s="422" t="s">
        <v>354</v>
      </c>
      <c r="B26" s="422"/>
      <c r="C26" s="422"/>
      <c r="D26" s="422"/>
      <c r="E26" s="422"/>
      <c r="F26" s="422"/>
      <c r="G26" s="422"/>
      <c r="H26" s="422"/>
      <c r="I26" s="422"/>
    </row>
    <row r="28" spans="1:24" ht="30" customHeight="1">
      <c r="A28" s="428" t="s">
        <v>286</v>
      </c>
      <c r="B28" s="429"/>
      <c r="C28" s="429"/>
      <c r="D28" s="429"/>
      <c r="E28" s="429"/>
      <c r="F28" s="429"/>
      <c r="G28" s="429"/>
      <c r="H28" s="429"/>
      <c r="I28" s="429"/>
    </row>
    <row r="30" spans="1:24" ht="77" customHeight="1">
      <c r="A30" s="422" t="s">
        <v>377</v>
      </c>
      <c r="B30" s="422"/>
      <c r="C30" s="422"/>
      <c r="D30" s="422"/>
      <c r="E30" s="422"/>
      <c r="F30" s="422"/>
      <c r="G30" s="422"/>
      <c r="H30" s="422"/>
      <c r="I30" s="422"/>
    </row>
    <row r="32" spans="1:24" ht="38.15" customHeight="1">
      <c r="A32" s="422" t="s">
        <v>289</v>
      </c>
      <c r="B32" s="422"/>
      <c r="C32" s="422"/>
      <c r="D32" s="422"/>
      <c r="E32" s="422"/>
      <c r="F32" s="422"/>
      <c r="G32" s="422"/>
      <c r="H32" s="422"/>
      <c r="I32" s="422"/>
    </row>
    <row r="34" spans="1:9" ht="30" customHeight="1">
      <c r="A34" s="428" t="s">
        <v>421</v>
      </c>
      <c r="B34" s="429"/>
      <c r="C34" s="429"/>
      <c r="D34" s="429"/>
      <c r="E34" s="429"/>
      <c r="F34" s="429"/>
      <c r="G34" s="429"/>
      <c r="H34" s="429"/>
      <c r="I34" s="429"/>
    </row>
    <row r="36" spans="1:9" ht="57.5" customHeight="1">
      <c r="A36" s="422" t="s">
        <v>446</v>
      </c>
      <c r="B36" s="422"/>
      <c r="C36" s="422"/>
      <c r="D36" s="422"/>
      <c r="E36" s="422"/>
      <c r="F36" s="422"/>
      <c r="G36" s="422"/>
      <c r="H36" s="422"/>
      <c r="I36" s="422"/>
    </row>
    <row r="37" spans="1:9" ht="18">
      <c r="A37" s="298"/>
      <c r="B37" s="298"/>
      <c r="C37" s="298"/>
      <c r="D37" s="298"/>
      <c r="E37" s="298"/>
      <c r="F37" s="298"/>
      <c r="G37" s="298"/>
      <c r="H37" s="298"/>
      <c r="I37" s="298"/>
    </row>
    <row r="38" spans="1:9" ht="59" customHeight="1">
      <c r="A38" s="422" t="s">
        <v>460</v>
      </c>
      <c r="B38" s="422"/>
      <c r="C38" s="422"/>
      <c r="D38" s="422"/>
      <c r="E38" s="422"/>
      <c r="F38" s="422"/>
      <c r="G38" s="422"/>
      <c r="H38" s="422"/>
      <c r="I38" s="422"/>
    </row>
    <row r="39" spans="1:9" ht="18">
      <c r="A39" s="298"/>
      <c r="B39" s="298"/>
      <c r="C39" s="298"/>
      <c r="D39" s="298"/>
      <c r="E39" s="298"/>
      <c r="F39" s="298"/>
      <c r="G39" s="298"/>
      <c r="H39" s="298"/>
      <c r="I39" s="298"/>
    </row>
    <row r="40" spans="1:9" ht="58.5" customHeight="1">
      <c r="A40" s="422" t="s">
        <v>447</v>
      </c>
      <c r="B40" s="422"/>
      <c r="C40" s="422"/>
      <c r="D40" s="422"/>
      <c r="E40" s="422"/>
      <c r="F40" s="422"/>
      <c r="G40" s="422"/>
      <c r="H40" s="422"/>
      <c r="I40" s="422"/>
    </row>
    <row r="42" spans="1:9" ht="59.5" customHeight="1">
      <c r="A42" s="422" t="s">
        <v>435</v>
      </c>
      <c r="B42" s="422"/>
      <c r="C42" s="422"/>
      <c r="D42" s="422"/>
      <c r="E42" s="422"/>
      <c r="F42" s="422"/>
      <c r="G42" s="422"/>
      <c r="H42" s="422"/>
      <c r="I42" s="422"/>
    </row>
    <row r="43" spans="1:9" ht="18">
      <c r="A43" s="298"/>
      <c r="B43" s="298"/>
      <c r="C43" s="298"/>
      <c r="D43" s="298"/>
      <c r="E43" s="298"/>
      <c r="F43" s="298"/>
      <c r="G43" s="298"/>
      <c r="H43" s="298"/>
      <c r="I43" s="298"/>
    </row>
    <row r="44" spans="1:9" ht="38.15" customHeight="1">
      <c r="A44" s="422" t="s">
        <v>171</v>
      </c>
      <c r="B44" s="422"/>
      <c r="C44" s="422"/>
      <c r="D44" s="422"/>
      <c r="E44" s="422"/>
      <c r="F44" s="422"/>
      <c r="G44" s="422"/>
      <c r="H44" s="422"/>
      <c r="I44" s="422"/>
    </row>
  </sheetData>
  <mergeCells count="23">
    <mergeCell ref="A44:I44"/>
    <mergeCell ref="A32:I32"/>
    <mergeCell ref="A38:I38"/>
    <mergeCell ref="A34:I34"/>
    <mergeCell ref="A36:I36"/>
    <mergeCell ref="A42:I42"/>
    <mergeCell ref="A40:I40"/>
    <mergeCell ref="A28:I28"/>
    <mergeCell ref="A30:I30"/>
    <mergeCell ref="A1:D1"/>
    <mergeCell ref="A4:I4"/>
    <mergeCell ref="A6:I6"/>
    <mergeCell ref="A12:I12"/>
    <mergeCell ref="A10:I10"/>
    <mergeCell ref="A8:I8"/>
    <mergeCell ref="A22:I22"/>
    <mergeCell ref="A24:I24"/>
    <mergeCell ref="A26:I26"/>
    <mergeCell ref="P18:X18"/>
    <mergeCell ref="A14:I14"/>
    <mergeCell ref="A16:I16"/>
    <mergeCell ref="A18:I18"/>
    <mergeCell ref="A20:I20"/>
  </mergeCells>
  <hyperlinks>
    <hyperlink ref="A1:D1" location="TM!A1" display="TM!A1" xr:uid="{A387679C-BCA2-4A08-AEFF-A30025B0D6B3}"/>
  </hyperlinks>
  <pageMargins left="0.43307086614173229" right="0.23622047244094491" top="0.74803149606299213" bottom="0.74803149606299213" header="0.31496062992125984" footer="0.31496062992125984"/>
  <pageSetup paperSize="5" scale="6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7">
    <tabColor rgb="FF92D050"/>
    <pageSetUpPr fitToPage="1"/>
  </sheetPr>
  <dimension ref="A1:J18"/>
  <sheetViews>
    <sheetView showGridLines="0" zoomScaleNormal="100" zoomScaleSheetLayoutView="115" workbookViewId="0">
      <selection activeCell="L17" sqref="L17"/>
    </sheetView>
  </sheetViews>
  <sheetFormatPr baseColWidth="10" defaultColWidth="11.453125" defaultRowHeight="18"/>
  <cols>
    <col min="1" max="1" width="4.54296875" style="39" customWidth="1" collapsed="1"/>
    <col min="2" max="2" width="2.54296875" style="39" customWidth="1"/>
    <col min="3" max="3" width="90" style="39" customWidth="1"/>
    <col min="4" max="9" width="13.7265625" style="39" customWidth="1"/>
    <col min="10" max="16384" width="11.453125" style="39"/>
  </cols>
  <sheetData>
    <row r="1" spans="1:10" s="173" customFormat="1" ht="14.15" customHeight="1">
      <c r="A1" s="490" t="s">
        <v>23</v>
      </c>
      <c r="B1" s="490"/>
      <c r="C1" s="490"/>
      <c r="D1" s="490"/>
      <c r="E1" s="490"/>
      <c r="F1" s="490"/>
      <c r="G1" s="490"/>
      <c r="H1" s="490"/>
      <c r="I1" s="490"/>
    </row>
    <row r="2" spans="1:10" ht="25" customHeight="1">
      <c r="A2" s="436" t="s">
        <v>409</v>
      </c>
      <c r="B2" s="436"/>
      <c r="C2" s="436"/>
      <c r="D2" s="436"/>
      <c r="E2" s="436"/>
      <c r="F2" s="436"/>
      <c r="G2" s="436"/>
      <c r="H2" s="436"/>
      <c r="I2" s="436"/>
      <c r="J2" s="65"/>
    </row>
    <row r="3" spans="1:10" ht="12.65" customHeight="1">
      <c r="A3" s="446"/>
      <c r="B3" s="446"/>
      <c r="C3" s="446"/>
      <c r="D3" s="446"/>
      <c r="E3" s="446"/>
      <c r="F3" s="446"/>
      <c r="G3" s="446"/>
      <c r="J3" s="65"/>
    </row>
    <row r="4" spans="1:10" ht="18" customHeight="1">
      <c r="A4" s="155" t="s">
        <v>157</v>
      </c>
      <c r="B4" s="155"/>
      <c r="C4" s="83"/>
      <c r="D4" s="83"/>
      <c r="E4" s="83"/>
      <c r="F4" s="83"/>
      <c r="G4" s="83"/>
      <c r="H4" s="83"/>
      <c r="I4" s="83"/>
      <c r="J4" s="176"/>
    </row>
    <row r="5" spans="1:10" ht="12.75" customHeight="1">
      <c r="A5" s="446"/>
      <c r="B5" s="446"/>
      <c r="C5" s="446"/>
      <c r="D5" s="446"/>
      <c r="E5" s="446"/>
      <c r="F5" s="446"/>
      <c r="G5" s="446"/>
    </row>
    <row r="6" spans="1:10" ht="30" customHeight="1">
      <c r="A6" s="447" t="s">
        <v>19</v>
      </c>
      <c r="B6" s="447"/>
      <c r="C6" s="447"/>
      <c r="D6" s="447"/>
      <c r="E6" s="447"/>
      <c r="F6" s="447"/>
      <c r="G6" s="447"/>
      <c r="H6" s="447"/>
      <c r="I6" s="447"/>
    </row>
    <row r="7" spans="1:10" ht="20.149999999999999" customHeight="1">
      <c r="A7" s="431" t="s">
        <v>30</v>
      </c>
      <c r="B7" s="431"/>
      <c r="C7" s="431"/>
      <c r="D7" s="431"/>
      <c r="E7" s="431"/>
      <c r="F7" s="431"/>
      <c r="G7" s="431"/>
      <c r="H7" s="431"/>
      <c r="I7" s="431"/>
    </row>
    <row r="8" spans="1:10" ht="20.149999999999999" customHeight="1">
      <c r="A8" s="452"/>
      <c r="B8" s="452"/>
      <c r="C8" s="452"/>
      <c r="D8" s="49" t="s">
        <v>42</v>
      </c>
      <c r="E8" s="49" t="s">
        <v>41</v>
      </c>
      <c r="F8" s="49" t="s">
        <v>165</v>
      </c>
      <c r="G8" s="49" t="s">
        <v>179</v>
      </c>
      <c r="H8" s="49" t="s">
        <v>216</v>
      </c>
      <c r="I8" s="49" t="s">
        <v>237</v>
      </c>
    </row>
    <row r="9" spans="1:10" s="19" customFormat="1" ht="20.149999999999999" customHeight="1">
      <c r="A9" s="515" t="s">
        <v>287</v>
      </c>
      <c r="B9" s="515"/>
      <c r="C9" s="515"/>
      <c r="D9" s="235">
        <v>-3807</v>
      </c>
      <c r="E9" s="235">
        <v>927</v>
      </c>
      <c r="F9" s="235">
        <v>1828</v>
      </c>
      <c r="G9" s="235">
        <v>-14</v>
      </c>
      <c r="H9" s="235">
        <v>-5000</v>
      </c>
      <c r="I9" s="235">
        <v>-4877</v>
      </c>
    </row>
    <row r="10" spans="1:10" s="19" customFormat="1" ht="20.149999999999999" customHeight="1">
      <c r="A10" s="520" t="s">
        <v>137</v>
      </c>
      <c r="B10" s="520"/>
      <c r="C10" s="520"/>
    </row>
    <row r="11" spans="1:10" s="19" customFormat="1" ht="20.149999999999999" customHeight="1">
      <c r="A11" s="521" t="s">
        <v>138</v>
      </c>
      <c r="B11" s="521"/>
      <c r="C11" s="521"/>
      <c r="D11" s="111">
        <v>23489</v>
      </c>
      <c r="E11" s="111">
        <v>38774</v>
      </c>
      <c r="F11" s="111">
        <v>24549</v>
      </c>
      <c r="G11" s="111">
        <v>28791</v>
      </c>
      <c r="H11" s="111">
        <v>36336</v>
      </c>
      <c r="I11" s="111">
        <v>40993</v>
      </c>
    </row>
    <row r="12" spans="1:10" s="19" customFormat="1" ht="20.149999999999999" customHeight="1">
      <c r="A12" s="522" t="s">
        <v>139</v>
      </c>
      <c r="B12" s="522"/>
      <c r="C12" s="522"/>
      <c r="D12" s="236">
        <v>-17391</v>
      </c>
      <c r="E12" s="112">
        <v>-22211</v>
      </c>
      <c r="F12" s="112">
        <v>-17421</v>
      </c>
      <c r="G12" s="236">
        <v>-18032</v>
      </c>
      <c r="H12" s="112">
        <v>-16876</v>
      </c>
      <c r="I12" s="112">
        <v>-22826</v>
      </c>
    </row>
    <row r="13" spans="1:10" s="19" customFormat="1" ht="20.149999999999999" customHeight="1">
      <c r="A13" s="517" t="s">
        <v>140</v>
      </c>
      <c r="B13" s="517"/>
      <c r="C13" s="517"/>
      <c r="D13" s="235">
        <v>6098</v>
      </c>
      <c r="E13" s="237">
        <v>16563</v>
      </c>
      <c r="F13" s="237">
        <v>7128</v>
      </c>
      <c r="G13" s="235">
        <v>10759</v>
      </c>
      <c r="H13" s="260">
        <v>19460</v>
      </c>
      <c r="I13" s="260">
        <v>18167</v>
      </c>
    </row>
    <row r="14" spans="1:10" ht="20.149999999999999" customHeight="1">
      <c r="A14" s="518" t="s">
        <v>301</v>
      </c>
      <c r="B14" s="519"/>
      <c r="C14" s="519"/>
      <c r="D14" s="238">
        <v>-1301</v>
      </c>
      <c r="E14" s="238">
        <v>273</v>
      </c>
      <c r="F14" s="238">
        <v>66</v>
      </c>
      <c r="G14" s="238">
        <v>278</v>
      </c>
      <c r="H14" s="238">
        <v>311</v>
      </c>
      <c r="I14" s="238">
        <v>2515</v>
      </c>
    </row>
    <row r="15" spans="1:10" s="19" customFormat="1" ht="20.149999999999999" customHeight="1">
      <c r="A15" s="515" t="s">
        <v>183</v>
      </c>
      <c r="B15" s="515"/>
      <c r="C15" s="515"/>
      <c r="D15" s="239">
        <v>2000</v>
      </c>
      <c r="E15" s="240">
        <v>0</v>
      </c>
      <c r="F15" s="240">
        <v>0</v>
      </c>
      <c r="G15" s="240">
        <v>0</v>
      </c>
      <c r="H15" s="267">
        <v>2500</v>
      </c>
      <c r="I15" s="267">
        <v>4400</v>
      </c>
    </row>
    <row r="16" spans="1:10" s="19" customFormat="1" ht="20.149999999999999" customHeight="1" thickBot="1">
      <c r="A16" s="516" t="s">
        <v>214</v>
      </c>
      <c r="B16" s="516"/>
      <c r="C16" s="516"/>
      <c r="D16" s="241">
        <v>2990</v>
      </c>
      <c r="E16" s="268">
        <v>17763</v>
      </c>
      <c r="F16" s="268">
        <v>9022</v>
      </c>
      <c r="G16" s="268">
        <v>11023</v>
      </c>
      <c r="H16" s="268">
        <v>17271</v>
      </c>
      <c r="I16" s="268">
        <v>20205</v>
      </c>
    </row>
    <row r="17" spans="1:9" s="26" customFormat="1" ht="38" customHeight="1">
      <c r="A17" s="205" t="s">
        <v>291</v>
      </c>
      <c r="B17" s="205"/>
      <c r="C17" s="514" t="s">
        <v>429</v>
      </c>
      <c r="D17" s="514"/>
      <c r="E17" s="514"/>
      <c r="F17" s="514"/>
      <c r="G17" s="514"/>
      <c r="H17" s="514"/>
      <c r="I17" s="514"/>
    </row>
    <row r="18" spans="1:9" ht="77" customHeight="1">
      <c r="A18" s="205" t="s">
        <v>33</v>
      </c>
      <c r="B18" s="514" t="s">
        <v>430</v>
      </c>
      <c r="C18" s="514"/>
      <c r="D18" s="514"/>
      <c r="E18" s="514"/>
      <c r="F18" s="514"/>
      <c r="G18" s="514"/>
      <c r="H18" s="514"/>
      <c r="I18" s="514"/>
    </row>
  </sheetData>
  <mergeCells count="17">
    <mergeCell ref="A1:I1"/>
    <mergeCell ref="A3:G3"/>
    <mergeCell ref="A5:G5"/>
    <mergeCell ref="A13:C13"/>
    <mergeCell ref="A14:C14"/>
    <mergeCell ref="A8:C8"/>
    <mergeCell ref="A9:C9"/>
    <mergeCell ref="A10:C10"/>
    <mergeCell ref="A11:C11"/>
    <mergeCell ref="A12:C12"/>
    <mergeCell ref="A2:I2"/>
    <mergeCell ref="A7:I7"/>
    <mergeCell ref="A6:I6"/>
    <mergeCell ref="C17:I17"/>
    <mergeCell ref="B18:I18"/>
    <mergeCell ref="A15:C15"/>
    <mergeCell ref="A16:C16"/>
  </mergeCells>
  <phoneticPr fontId="14" type="noConversion"/>
  <hyperlinks>
    <hyperlink ref="A1" location="TdM!A1" display="Retour à la table des matières" xr:uid="{00000000-0004-0000-1900-000000000000}"/>
    <hyperlink ref="A1:E1" location="TM!A1" display="Retour à la table des matières" xr:uid="{00000000-0004-0000-1900-000002000000}"/>
  </hyperlinks>
  <pageMargins left="0.43307086614173229" right="0.23622047244094491" top="0.74803149606299213" bottom="0.74803149606299213" header="0.31496062992125984" footer="0.31496062992125984"/>
  <pageSetup paperSize="5" scale="67" orientation="portrait" r:id="rId1"/>
  <ignoredErrors>
    <ignoredError sqref="A1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9">
    <tabColor theme="1"/>
    <pageSetUpPr fitToPage="1"/>
  </sheetPr>
  <dimension ref="A1:F6"/>
  <sheetViews>
    <sheetView showGridLines="0" zoomScaleNormal="100" workbookViewId="0">
      <selection sqref="A1:F1"/>
    </sheetView>
  </sheetViews>
  <sheetFormatPr baseColWidth="10" defaultColWidth="10.81640625" defaultRowHeight="12.5"/>
  <cols>
    <col min="1" max="16384" width="10.81640625" style="14"/>
  </cols>
  <sheetData>
    <row r="1" spans="1:6" s="94" customFormat="1" ht="14.15" customHeight="1">
      <c r="A1" s="425" t="s">
        <v>23</v>
      </c>
      <c r="B1" s="425"/>
      <c r="C1" s="425"/>
      <c r="D1" s="425"/>
      <c r="E1" s="425"/>
      <c r="F1" s="425"/>
    </row>
    <row r="2" spans="1:6" s="131" customFormat="1" ht="25" customHeight="1">
      <c r="A2" s="71" t="s">
        <v>409</v>
      </c>
      <c r="B2" s="71"/>
      <c r="C2" s="71"/>
      <c r="D2" s="71"/>
      <c r="E2" s="71"/>
      <c r="F2" s="71"/>
    </row>
    <row r="3" spans="1:6" s="131" customFormat="1" ht="12.65" customHeight="1">
      <c r="A3" s="71"/>
      <c r="B3" s="71"/>
      <c r="C3" s="71"/>
      <c r="D3" s="71"/>
      <c r="E3" s="71"/>
      <c r="F3" s="71"/>
    </row>
    <row r="4" spans="1:6" s="131" customFormat="1" ht="28.5" customHeight="1">
      <c r="A4" s="159" t="s">
        <v>20</v>
      </c>
      <c r="B4" s="157"/>
      <c r="C4" s="158"/>
    </row>
    <row r="5" spans="1:6">
      <c r="B5" s="84"/>
    </row>
    <row r="6" spans="1:6">
      <c r="B6" s="84"/>
    </row>
  </sheetData>
  <mergeCells count="1">
    <mergeCell ref="A1:F1"/>
  </mergeCells>
  <hyperlinks>
    <hyperlink ref="A1" location="TdM!A1" display="Retour à la table des matières" xr:uid="{A40BAF02-0110-4FDC-AF11-CCBC0BC73FAD}"/>
    <hyperlink ref="A1:F1" location="TM!A1" display="Retour à la table des matières" xr:uid="{06FA269C-2EC5-4034-82FA-C2AA24FC10D9}"/>
  </hyperlinks>
  <pageMargins left="0.43307086614173229" right="0.23622047244094491" top="0.74803149606299213" bottom="0.74803149606299213" header="0.31496062992125984" footer="0.31496062992125984"/>
  <pageSetup paperSize="5" scale="8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30">
    <tabColor rgb="FF92D050"/>
    <pageSetUpPr fitToPage="1"/>
  </sheetPr>
  <dimension ref="A1:M37"/>
  <sheetViews>
    <sheetView showGridLines="0" topLeftCell="A4" zoomScaleNormal="100" workbookViewId="0">
      <selection sqref="A1:L1"/>
    </sheetView>
  </sheetViews>
  <sheetFormatPr baseColWidth="10" defaultColWidth="11.453125" defaultRowHeight="18"/>
  <cols>
    <col min="1" max="1" width="4.54296875" style="39" customWidth="1"/>
    <col min="2" max="2" width="11.453125" style="39" customWidth="1"/>
    <col min="3" max="3" width="13.7265625" style="39" customWidth="1"/>
    <col min="4" max="4" width="2" style="39" customWidth="1"/>
    <col min="5" max="5" width="17.7265625" style="39" customWidth="1"/>
    <col min="6" max="6" width="2" style="39" customWidth="1"/>
    <col min="7" max="7" width="37.81640625" style="39" customWidth="1"/>
    <col min="8" max="8" width="3.453125" style="39" customWidth="1"/>
    <col min="9" max="9" width="17.7265625" style="39" customWidth="1"/>
    <col min="10" max="10" width="2.453125" style="39" customWidth="1"/>
    <col min="11" max="11" width="13.7265625" style="39" customWidth="1"/>
    <col min="12" max="12" width="17.7265625" style="39" customWidth="1"/>
    <col min="13" max="13" width="11.453125" style="39" customWidth="1"/>
    <col min="14" max="16384" width="11.453125" style="39"/>
  </cols>
  <sheetData>
    <row r="1" spans="1:13" s="173" customFormat="1" ht="14.15" customHeight="1">
      <c r="A1" s="490" t="s">
        <v>23</v>
      </c>
      <c r="B1" s="490"/>
      <c r="C1" s="490"/>
      <c r="D1" s="490"/>
      <c r="E1" s="490"/>
      <c r="F1" s="490"/>
      <c r="G1" s="490"/>
      <c r="H1" s="490"/>
      <c r="I1" s="490"/>
      <c r="J1" s="490"/>
      <c r="K1" s="490"/>
      <c r="L1" s="490"/>
    </row>
    <row r="2" spans="1:13" s="71" customFormat="1" ht="25" customHeight="1">
      <c r="A2" s="436" t="s">
        <v>409</v>
      </c>
      <c r="B2" s="436"/>
      <c r="C2" s="436"/>
      <c r="D2" s="436"/>
      <c r="E2" s="436"/>
      <c r="F2" s="436"/>
      <c r="G2" s="436"/>
      <c r="H2" s="436"/>
      <c r="I2" s="436"/>
      <c r="J2" s="436"/>
      <c r="K2" s="436"/>
      <c r="L2" s="436"/>
    </row>
    <row r="3" spans="1:13" ht="12.65" customHeight="1"/>
    <row r="4" spans="1:13" ht="18" customHeight="1">
      <c r="A4" s="155" t="s">
        <v>159</v>
      </c>
      <c r="B4" s="176"/>
      <c r="C4" s="176"/>
      <c r="D4" s="176"/>
      <c r="E4" s="176"/>
      <c r="F4" s="176"/>
      <c r="G4" s="176"/>
      <c r="H4" s="176"/>
      <c r="I4" s="176"/>
    </row>
    <row r="5" spans="1:13" ht="12.65" customHeight="1"/>
    <row r="6" spans="1:13" s="131" customFormat="1" ht="26.15" customHeight="1">
      <c r="A6" s="523" t="s">
        <v>448</v>
      </c>
      <c r="B6" s="523"/>
      <c r="C6" s="523"/>
      <c r="D6" s="523"/>
      <c r="E6" s="523"/>
      <c r="F6" s="523"/>
      <c r="G6" s="523"/>
      <c r="H6" s="523"/>
      <c r="I6" s="523"/>
      <c r="J6" s="523"/>
      <c r="K6" s="523"/>
      <c r="L6" s="523"/>
    </row>
    <row r="7" spans="1:13" ht="60.65" customHeight="1">
      <c r="A7" s="82"/>
      <c r="B7" s="82"/>
      <c r="C7" s="453" t="s">
        <v>380</v>
      </c>
      <c r="D7" s="453"/>
      <c r="E7" s="453"/>
      <c r="F7" s="132"/>
      <c r="G7" s="263" t="s">
        <v>379</v>
      </c>
      <c r="H7" s="68"/>
      <c r="I7" s="263" t="s">
        <v>142</v>
      </c>
      <c r="J7" s="133"/>
      <c r="K7" s="492" t="s">
        <v>449</v>
      </c>
      <c r="L7" s="492"/>
    </row>
    <row r="8" spans="1:13" ht="20.149999999999999" customHeight="1">
      <c r="A8" s="77"/>
      <c r="B8" s="77"/>
      <c r="C8" s="134" t="s">
        <v>143</v>
      </c>
      <c r="D8" s="134"/>
      <c r="E8" s="121" t="s">
        <v>144</v>
      </c>
      <c r="F8" s="132"/>
      <c r="G8" s="134" t="s">
        <v>143</v>
      </c>
      <c r="H8" s="121"/>
      <c r="I8" s="121" t="s">
        <v>143</v>
      </c>
      <c r="J8" s="133"/>
      <c r="K8" s="121" t="s">
        <v>143</v>
      </c>
      <c r="L8" s="121" t="s">
        <v>144</v>
      </c>
    </row>
    <row r="9" spans="1:13" ht="20.149999999999999" customHeight="1">
      <c r="A9" s="528" t="s">
        <v>381</v>
      </c>
      <c r="B9" s="528"/>
      <c r="C9" s="107">
        <v>325369</v>
      </c>
      <c r="D9" s="107"/>
      <c r="E9" s="126">
        <v>47.2</v>
      </c>
      <c r="F9" s="107"/>
      <c r="G9" s="107">
        <v>-946</v>
      </c>
      <c r="H9" s="107"/>
      <c r="I9" s="107">
        <v>-20814</v>
      </c>
      <c r="J9" s="107"/>
      <c r="K9" s="107">
        <v>303609</v>
      </c>
      <c r="L9" s="127">
        <v>44</v>
      </c>
    </row>
    <row r="10" spans="1:13" ht="20.149999999999999" customHeight="1">
      <c r="A10" s="526" t="s">
        <v>335</v>
      </c>
      <c r="B10" s="526"/>
      <c r="C10" s="336">
        <v>307570</v>
      </c>
      <c r="D10" s="336"/>
      <c r="E10" s="346">
        <v>46.1</v>
      </c>
      <c r="F10" s="336"/>
      <c r="G10" s="336">
        <v>798</v>
      </c>
      <c r="H10" s="336"/>
      <c r="I10" s="336">
        <v>-18323</v>
      </c>
      <c r="J10" s="336"/>
      <c r="K10" s="336">
        <v>290045</v>
      </c>
      <c r="L10" s="347">
        <v>43.5</v>
      </c>
    </row>
    <row r="11" spans="1:13" ht="20.149999999999999" customHeight="1">
      <c r="A11" s="528" t="s">
        <v>284</v>
      </c>
      <c r="B11" s="528"/>
      <c r="C11" s="107">
        <v>286964</v>
      </c>
      <c r="D11" s="107"/>
      <c r="E11" s="126">
        <v>44.5</v>
      </c>
      <c r="F11" s="107"/>
      <c r="G11" s="107">
        <v>2324</v>
      </c>
      <c r="H11" s="107"/>
      <c r="I11" s="107">
        <v>-16644</v>
      </c>
      <c r="J11" s="107"/>
      <c r="K11" s="107">
        <v>272644</v>
      </c>
      <c r="L11" s="127">
        <v>42.3</v>
      </c>
    </row>
    <row r="12" spans="1:13" ht="20.149999999999999" customHeight="1">
      <c r="A12" s="526" t="s">
        <v>237</v>
      </c>
      <c r="B12" s="526"/>
      <c r="C12" s="336">
        <v>269519</v>
      </c>
      <c r="D12" s="336"/>
      <c r="E12" s="346">
        <v>43.7</v>
      </c>
      <c r="F12" s="336"/>
      <c r="G12" s="336">
        <v>3335</v>
      </c>
      <c r="H12" s="336"/>
      <c r="I12" s="336">
        <v>-16855</v>
      </c>
      <c r="J12" s="336"/>
      <c r="K12" s="336">
        <v>255999</v>
      </c>
      <c r="L12" s="347">
        <v>41.5</v>
      </c>
    </row>
    <row r="13" spans="1:13" ht="20.149999999999999" customHeight="1">
      <c r="A13" s="528" t="s">
        <v>216</v>
      </c>
      <c r="B13" s="528"/>
      <c r="C13" s="107">
        <v>260670</v>
      </c>
      <c r="D13" s="107"/>
      <c r="E13" s="126">
        <v>44.8</v>
      </c>
      <c r="F13" s="107"/>
      <c r="G13" s="107">
        <v>3620</v>
      </c>
      <c r="H13" s="107"/>
      <c r="I13" s="107">
        <v>-18458</v>
      </c>
      <c r="J13" s="107"/>
      <c r="K13" s="107">
        <v>245832</v>
      </c>
      <c r="L13" s="127">
        <v>42.2</v>
      </c>
    </row>
    <row r="14" spans="1:13" ht="20.149999999999999" customHeight="1">
      <c r="A14" s="527" t="s">
        <v>179</v>
      </c>
      <c r="B14" s="527"/>
      <c r="C14" s="336">
        <v>238470</v>
      </c>
      <c r="D14" s="336"/>
      <c r="E14" s="346">
        <v>42.9</v>
      </c>
      <c r="F14" s="336"/>
      <c r="G14" s="336">
        <v>6785</v>
      </c>
      <c r="H14" s="336"/>
      <c r="I14" s="336">
        <v>-18911</v>
      </c>
      <c r="J14" s="336"/>
      <c r="K14" s="336">
        <v>226344</v>
      </c>
      <c r="L14" s="347">
        <v>40.700000000000003</v>
      </c>
    </row>
    <row r="15" spans="1:13" s="192" customFormat="1" ht="20.149999999999999" customHeight="1">
      <c r="A15" s="343" t="s">
        <v>290</v>
      </c>
      <c r="B15" s="344"/>
      <c r="C15" s="200"/>
      <c r="D15" s="200"/>
      <c r="E15" s="200"/>
      <c r="F15" s="200"/>
      <c r="G15" s="200"/>
      <c r="H15" s="200"/>
      <c r="I15" s="200"/>
      <c r="J15" s="200"/>
      <c r="K15" s="200"/>
      <c r="L15" s="200"/>
      <c r="M15" s="196"/>
    </row>
    <row r="16" spans="1:13" ht="20.149999999999999" customHeight="1">
      <c r="A16" s="525" t="s">
        <v>165</v>
      </c>
      <c r="B16" s="525"/>
      <c r="C16" s="336">
        <v>217570</v>
      </c>
      <c r="D16" s="336"/>
      <c r="E16" s="346">
        <v>42.9</v>
      </c>
      <c r="F16" s="336"/>
      <c r="G16" s="336">
        <v>9457</v>
      </c>
      <c r="H16" s="336"/>
      <c r="I16" s="336">
        <v>-15829</v>
      </c>
      <c r="J16" s="336"/>
      <c r="K16" s="336">
        <v>211198</v>
      </c>
      <c r="L16" s="346">
        <v>41.6</v>
      </c>
    </row>
    <row r="17" spans="1:13" ht="20.149999999999999" customHeight="1">
      <c r="A17" s="524" t="s">
        <v>41</v>
      </c>
      <c r="B17" s="524"/>
      <c r="C17" s="107">
        <v>211285</v>
      </c>
      <c r="D17" s="107"/>
      <c r="E17" s="126">
        <v>46.8</v>
      </c>
      <c r="F17" s="201"/>
      <c r="G17" s="201">
        <v>12368</v>
      </c>
      <c r="H17" s="201"/>
      <c r="I17" s="201">
        <v>-12212</v>
      </c>
      <c r="J17" s="201"/>
      <c r="K17" s="107">
        <v>211441</v>
      </c>
      <c r="L17" s="127">
        <v>46.8</v>
      </c>
    </row>
    <row r="18" spans="1:13" ht="20.149999999999999" customHeight="1">
      <c r="A18" s="525" t="s">
        <v>42</v>
      </c>
      <c r="B18" s="525"/>
      <c r="C18" s="336">
        <v>194294</v>
      </c>
      <c r="D18" s="336"/>
      <c r="E18" s="346">
        <v>42.3</v>
      </c>
      <c r="F18" s="348"/>
      <c r="G18" s="348">
        <v>14716</v>
      </c>
      <c r="H18" s="348"/>
      <c r="I18" s="348">
        <v>-8899</v>
      </c>
      <c r="J18" s="348"/>
      <c r="K18" s="336">
        <v>200111</v>
      </c>
      <c r="L18" s="346">
        <v>43.5</v>
      </c>
    </row>
    <row r="19" spans="1:13" ht="20.149999999999999" customHeight="1">
      <c r="A19" s="524" t="s">
        <v>43</v>
      </c>
      <c r="B19" s="524"/>
      <c r="C19" s="107">
        <v>189177</v>
      </c>
      <c r="D19" s="107"/>
      <c r="E19" s="126">
        <v>43</v>
      </c>
      <c r="F19" s="201"/>
      <c r="G19" s="201">
        <v>18362</v>
      </c>
      <c r="H19" s="201"/>
      <c r="I19" s="201">
        <v>-8293</v>
      </c>
      <c r="J19" s="201"/>
      <c r="K19" s="107">
        <v>199246</v>
      </c>
      <c r="L19" s="127">
        <v>45.3</v>
      </c>
    </row>
    <row r="20" spans="1:13" ht="20.149999999999999" customHeight="1">
      <c r="A20" s="525" t="s">
        <v>44</v>
      </c>
      <c r="B20" s="525"/>
      <c r="C20" s="336">
        <v>192100</v>
      </c>
      <c r="D20" s="336"/>
      <c r="E20" s="346">
        <v>45.9</v>
      </c>
      <c r="F20" s="348"/>
      <c r="G20" s="348">
        <v>21903</v>
      </c>
      <c r="H20" s="348"/>
      <c r="I20" s="348">
        <v>-12816</v>
      </c>
      <c r="J20" s="348"/>
      <c r="K20" s="336">
        <v>201187</v>
      </c>
      <c r="L20" s="347">
        <v>48.1</v>
      </c>
    </row>
    <row r="21" spans="1:13" ht="20.149999999999999" customHeight="1">
      <c r="A21" s="524" t="s">
        <v>45</v>
      </c>
      <c r="B21" s="524"/>
      <c r="C21" s="107">
        <v>189450</v>
      </c>
      <c r="D21" s="345"/>
      <c r="E21" s="126">
        <v>47.5</v>
      </c>
      <c r="F21" s="201"/>
      <c r="G21" s="201">
        <v>24647</v>
      </c>
      <c r="H21" s="201"/>
      <c r="I21" s="201">
        <v>-10523</v>
      </c>
      <c r="J21" s="201"/>
      <c r="K21" s="107">
        <v>203574</v>
      </c>
      <c r="L21" s="127">
        <v>51</v>
      </c>
    </row>
    <row r="22" spans="1:13" ht="20.149999999999999" customHeight="1">
      <c r="A22" s="525" t="s">
        <v>46</v>
      </c>
      <c r="B22" s="525"/>
      <c r="C22" s="336">
        <v>185185</v>
      </c>
      <c r="D22" s="336"/>
      <c r="E22" s="346">
        <v>47.8</v>
      </c>
      <c r="F22" s="348"/>
      <c r="G22" s="348">
        <v>26745</v>
      </c>
      <c r="H22" s="348"/>
      <c r="I22" s="348">
        <v>-8522</v>
      </c>
      <c r="J22" s="348"/>
      <c r="K22" s="336">
        <v>203408</v>
      </c>
      <c r="L22" s="349">
        <v>52.5</v>
      </c>
    </row>
    <row r="23" spans="1:13" ht="20.149999999999999" customHeight="1">
      <c r="A23" s="524" t="s">
        <v>47</v>
      </c>
      <c r="B23" s="524"/>
      <c r="C23" s="107">
        <v>182762</v>
      </c>
      <c r="D23" s="107"/>
      <c r="E23" s="126">
        <v>48.5</v>
      </c>
      <c r="F23" s="201"/>
      <c r="G23" s="201">
        <v>28172</v>
      </c>
      <c r="H23" s="201"/>
      <c r="I23" s="201">
        <v>-6938</v>
      </c>
      <c r="J23" s="201"/>
      <c r="K23" s="107">
        <v>203996</v>
      </c>
      <c r="L23" s="203">
        <v>54.1</v>
      </c>
    </row>
    <row r="24" spans="1:13" ht="20.149999999999999" customHeight="1">
      <c r="A24" s="525" t="s">
        <v>48</v>
      </c>
      <c r="B24" s="525"/>
      <c r="C24" s="336">
        <v>174817</v>
      </c>
      <c r="D24" s="336"/>
      <c r="E24" s="346">
        <v>47.8</v>
      </c>
      <c r="F24" s="348"/>
      <c r="G24" s="348">
        <v>28672</v>
      </c>
      <c r="H24" s="348"/>
      <c r="I24" s="348">
        <v>-5659</v>
      </c>
      <c r="J24" s="348"/>
      <c r="K24" s="336">
        <v>197830</v>
      </c>
      <c r="L24" s="349">
        <v>54.1</v>
      </c>
    </row>
    <row r="25" spans="1:13" ht="20.149999999999999" customHeight="1">
      <c r="A25" s="524" t="s">
        <v>49</v>
      </c>
      <c r="B25" s="524"/>
      <c r="C25" s="107">
        <v>168622</v>
      </c>
      <c r="D25" s="107"/>
      <c r="E25" s="126">
        <v>47.5</v>
      </c>
      <c r="F25" s="201"/>
      <c r="G25" s="201">
        <v>28492</v>
      </c>
      <c r="H25" s="201"/>
      <c r="I25" s="201">
        <v>-5238</v>
      </c>
      <c r="J25" s="201"/>
      <c r="K25" s="107">
        <v>191876</v>
      </c>
      <c r="L25" s="203">
        <v>54</v>
      </c>
    </row>
    <row r="26" spans="1:13" ht="20.149999999999999" customHeight="1">
      <c r="A26" s="525" t="s">
        <v>51</v>
      </c>
      <c r="B26" s="525"/>
      <c r="C26" s="336">
        <v>158891</v>
      </c>
      <c r="D26" s="336"/>
      <c r="E26" s="346">
        <v>46</v>
      </c>
      <c r="F26" s="348"/>
      <c r="G26" s="348">
        <v>28774</v>
      </c>
      <c r="H26" s="348"/>
      <c r="I26" s="348">
        <v>-4277</v>
      </c>
      <c r="J26" s="348"/>
      <c r="K26" s="336">
        <v>183388</v>
      </c>
      <c r="L26" s="349">
        <v>53</v>
      </c>
    </row>
    <row r="27" spans="1:13" ht="20.149999999999999" customHeight="1">
      <c r="A27" s="524" t="s">
        <v>52</v>
      </c>
      <c r="B27" s="524"/>
      <c r="C27" s="107">
        <v>147748</v>
      </c>
      <c r="D27" s="107"/>
      <c r="E27" s="126">
        <v>44.9</v>
      </c>
      <c r="F27" s="201"/>
      <c r="G27" s="201">
        <v>29125</v>
      </c>
      <c r="H27" s="201"/>
      <c r="I27" s="201">
        <v>-3437</v>
      </c>
      <c r="J27" s="201"/>
      <c r="K27" s="107">
        <v>173436</v>
      </c>
      <c r="L27" s="203">
        <v>52.7</v>
      </c>
    </row>
    <row r="28" spans="1:13" ht="20.149999999999999" customHeight="1">
      <c r="A28" s="525" t="s">
        <v>53</v>
      </c>
      <c r="B28" s="525"/>
      <c r="C28" s="348">
        <v>136074</v>
      </c>
      <c r="D28" s="348"/>
      <c r="E28" s="350">
        <v>43.1</v>
      </c>
      <c r="F28" s="348"/>
      <c r="G28" s="348">
        <v>29921</v>
      </c>
      <c r="H28" s="348"/>
      <c r="I28" s="348">
        <v>-2677</v>
      </c>
      <c r="J28" s="348"/>
      <c r="K28" s="336">
        <v>163318</v>
      </c>
      <c r="L28" s="349">
        <v>51.8</v>
      </c>
    </row>
    <row r="29" spans="1:13" ht="20.149999999999999" customHeight="1">
      <c r="A29" s="524" t="s">
        <v>293</v>
      </c>
      <c r="B29" s="524"/>
      <c r="C29" s="201">
        <v>129745</v>
      </c>
      <c r="D29" s="201"/>
      <c r="E29" s="202">
        <v>41.1</v>
      </c>
      <c r="F29" s="201"/>
      <c r="G29" s="201">
        <v>29837</v>
      </c>
      <c r="H29" s="201"/>
      <c r="I29" s="201">
        <v>-1952</v>
      </c>
      <c r="J29" s="201"/>
      <c r="K29" s="201">
        <v>157630</v>
      </c>
      <c r="L29" s="203">
        <v>50</v>
      </c>
    </row>
    <row r="30" spans="1:13" ht="38.15" customHeight="1">
      <c r="A30" s="319" t="s">
        <v>116</v>
      </c>
      <c r="B30" s="351"/>
      <c r="C30" s="351"/>
      <c r="D30" s="351"/>
      <c r="E30" s="351"/>
      <c r="F30" s="351"/>
      <c r="G30" s="352"/>
      <c r="H30" s="353"/>
      <c r="I30" s="529" t="s">
        <v>195</v>
      </c>
      <c r="J30" s="529"/>
      <c r="K30" s="529"/>
      <c r="L30" s="529"/>
      <c r="M30" s="129"/>
    </row>
    <row r="31" spans="1:13" ht="20.149999999999999" customHeight="1">
      <c r="A31" s="524" t="s">
        <v>293</v>
      </c>
      <c r="B31" s="524"/>
      <c r="C31" s="201">
        <v>124629</v>
      </c>
      <c r="D31" s="201"/>
      <c r="E31" s="202">
        <v>39.5</v>
      </c>
      <c r="F31" s="201"/>
      <c r="G31" s="201">
        <v>29837</v>
      </c>
      <c r="H31" s="201"/>
      <c r="I31" s="201">
        <v>-1952</v>
      </c>
      <c r="J31" s="201"/>
      <c r="K31" s="201">
        <v>152514</v>
      </c>
      <c r="L31" s="203">
        <v>48.4</v>
      </c>
    </row>
    <row r="32" spans="1:13" ht="20.149999999999999" customHeight="1">
      <c r="A32" s="525" t="s">
        <v>56</v>
      </c>
      <c r="B32" s="525"/>
      <c r="C32" s="348">
        <v>118032</v>
      </c>
      <c r="D32" s="348"/>
      <c r="E32" s="350">
        <v>38.5</v>
      </c>
      <c r="F32" s="348"/>
      <c r="G32" s="348">
        <v>32426</v>
      </c>
      <c r="H32" s="348"/>
      <c r="I32" s="348">
        <v>-1233</v>
      </c>
      <c r="J32" s="348"/>
      <c r="K32" s="348">
        <v>149225</v>
      </c>
      <c r="L32" s="349">
        <v>48.6</v>
      </c>
    </row>
    <row r="33" spans="1:12" ht="20.149999999999999" customHeight="1" thickBot="1">
      <c r="A33" s="531" t="s">
        <v>57</v>
      </c>
      <c r="B33" s="532"/>
      <c r="C33" s="270">
        <v>110412</v>
      </c>
      <c r="D33" s="270"/>
      <c r="E33" s="271">
        <v>37.9</v>
      </c>
      <c r="F33" s="270"/>
      <c r="G33" s="270">
        <v>34677</v>
      </c>
      <c r="H33" s="270"/>
      <c r="I33" s="270">
        <v>-584</v>
      </c>
      <c r="J33" s="270"/>
      <c r="K33" s="270">
        <v>144505</v>
      </c>
      <c r="L33" s="272">
        <v>49.6</v>
      </c>
    </row>
    <row r="34" spans="1:12" ht="20.149999999999999" customHeight="1">
      <c r="A34" s="205" t="s">
        <v>33</v>
      </c>
      <c r="B34" s="530" t="s">
        <v>273</v>
      </c>
      <c r="C34" s="530"/>
      <c r="D34" s="530"/>
      <c r="E34" s="530"/>
      <c r="F34" s="530"/>
      <c r="G34" s="530"/>
      <c r="H34" s="530"/>
      <c r="I34" s="530"/>
      <c r="J34" s="530"/>
      <c r="K34" s="530"/>
      <c r="L34" s="530"/>
    </row>
    <row r="35" spans="1:12" ht="20.149999999999999" customHeight="1">
      <c r="A35" s="204" t="s">
        <v>197</v>
      </c>
      <c r="B35" s="514" t="s">
        <v>299</v>
      </c>
      <c r="C35" s="514"/>
      <c r="D35" s="514"/>
      <c r="E35" s="514"/>
      <c r="F35" s="514"/>
      <c r="G35" s="514"/>
      <c r="H35" s="514"/>
      <c r="I35" s="514"/>
      <c r="J35" s="514"/>
      <c r="K35" s="514"/>
      <c r="L35" s="514"/>
    </row>
    <row r="36" spans="1:12" ht="77.150000000000006" customHeight="1">
      <c r="A36" s="205" t="s">
        <v>188</v>
      </c>
      <c r="B36" s="514" t="s">
        <v>210</v>
      </c>
      <c r="C36" s="514"/>
      <c r="D36" s="514"/>
      <c r="E36" s="514"/>
      <c r="F36" s="514"/>
      <c r="G36" s="514"/>
      <c r="H36" s="514"/>
      <c r="I36" s="514"/>
      <c r="J36" s="514"/>
      <c r="K36" s="514"/>
      <c r="L36" s="514"/>
    </row>
    <row r="37" spans="1:12" ht="20.5" customHeight="1">
      <c r="A37" s="205"/>
      <c r="B37" s="514"/>
      <c r="C37" s="514"/>
      <c r="D37" s="514"/>
      <c r="E37" s="514"/>
      <c r="F37" s="514"/>
      <c r="G37" s="514"/>
      <c r="H37" s="514"/>
      <c r="I37" s="514"/>
      <c r="J37" s="514"/>
      <c r="K37" s="514"/>
      <c r="L37" s="514"/>
    </row>
  </sheetData>
  <mergeCells count="33">
    <mergeCell ref="B37:L37"/>
    <mergeCell ref="I30:L30"/>
    <mergeCell ref="B34:L34"/>
    <mergeCell ref="B35:L35"/>
    <mergeCell ref="B36:L36"/>
    <mergeCell ref="A32:B32"/>
    <mergeCell ref="A33:B33"/>
    <mergeCell ref="A31:B31"/>
    <mergeCell ref="K7:L7"/>
    <mergeCell ref="A12:B12"/>
    <mergeCell ref="C7:E7"/>
    <mergeCell ref="A14:B14"/>
    <mergeCell ref="A16:B16"/>
    <mergeCell ref="A13:B13"/>
    <mergeCell ref="A9:B9"/>
    <mergeCell ref="A11:B11"/>
    <mergeCell ref="A10:B10"/>
    <mergeCell ref="A1:L1"/>
    <mergeCell ref="A2:L2"/>
    <mergeCell ref="A6:L6"/>
    <mergeCell ref="A29:B29"/>
    <mergeCell ref="A24:B24"/>
    <mergeCell ref="A22:B22"/>
    <mergeCell ref="A25:B25"/>
    <mergeCell ref="A26:B26"/>
    <mergeCell ref="A28:B28"/>
    <mergeCell ref="A20:B20"/>
    <mergeCell ref="A21:B21"/>
    <mergeCell ref="A23:B23"/>
    <mergeCell ref="A27:B27"/>
    <mergeCell ref="A17:B17"/>
    <mergeCell ref="A18:B18"/>
    <mergeCell ref="A19:B19"/>
  </mergeCells>
  <phoneticPr fontId="14" type="noConversion"/>
  <hyperlinks>
    <hyperlink ref="A1" location="TdM!A1" display="Retour à la table des matières" xr:uid="{00000000-0004-0000-1C00-000000000000}"/>
    <hyperlink ref="A1:G1" location="TM!A1" display="Retour à la table des matières" xr:uid="{00000000-0004-0000-1C00-000001000000}"/>
  </hyperlinks>
  <pageMargins left="0.43307086614173229" right="0.23622047244094491" top="0.74803149606299213" bottom="0.74803149606299213" header="0.31496062992125984" footer="0.31496062992125984"/>
  <pageSetup paperSize="5" scale="70" orientation="portrait" r:id="rId1"/>
  <ignoredErrors>
    <ignoredError sqref="A34:A36"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1">
    <tabColor rgb="FF92D050"/>
    <pageSetUpPr fitToPage="1"/>
  </sheetPr>
  <dimension ref="A1:E37"/>
  <sheetViews>
    <sheetView showGridLines="0" zoomScaleNormal="100" workbookViewId="0">
      <selection sqref="A1:D1"/>
    </sheetView>
  </sheetViews>
  <sheetFormatPr baseColWidth="10" defaultColWidth="11.453125" defaultRowHeight="18"/>
  <cols>
    <col min="1" max="1" width="4.453125" style="39" customWidth="1"/>
    <col min="2" max="2" width="11.26953125" style="39" customWidth="1"/>
    <col min="3" max="4" width="43.54296875" style="39" customWidth="1"/>
    <col min="5" max="5" width="13.26953125" style="39" customWidth="1"/>
    <col min="6" max="16384" width="11.453125" style="39"/>
  </cols>
  <sheetData>
    <row r="1" spans="1:5" s="173" customFormat="1" ht="14.15" customHeight="1">
      <c r="A1" s="490" t="s">
        <v>23</v>
      </c>
      <c r="B1" s="490"/>
      <c r="C1" s="490"/>
      <c r="D1" s="490"/>
    </row>
    <row r="2" spans="1:5" ht="25" customHeight="1">
      <c r="A2" s="436" t="s">
        <v>409</v>
      </c>
      <c r="B2" s="436"/>
      <c r="C2" s="436"/>
      <c r="D2" s="436"/>
      <c r="E2" s="65"/>
    </row>
    <row r="3" spans="1:5" ht="12.65" customHeight="1">
      <c r="E3" s="65"/>
    </row>
    <row r="4" spans="1:5" ht="18" customHeight="1">
      <c r="A4" s="155" t="s">
        <v>160</v>
      </c>
      <c r="B4" s="176"/>
      <c r="C4" s="176"/>
      <c r="D4" s="176"/>
      <c r="E4" s="176"/>
    </row>
    <row r="5" spans="1:5" ht="12.75" customHeight="1"/>
    <row r="6" spans="1:5" ht="26.5" customHeight="1">
      <c r="A6" s="436" t="s">
        <v>21</v>
      </c>
      <c r="B6" s="436"/>
      <c r="C6" s="436"/>
      <c r="D6" s="436"/>
    </row>
    <row r="7" spans="1:5" ht="20.149999999999999" customHeight="1">
      <c r="A7" s="77"/>
      <c r="B7" s="77"/>
      <c r="C7" s="49" t="s">
        <v>143</v>
      </c>
      <c r="D7" s="49" t="s">
        <v>144</v>
      </c>
    </row>
    <row r="8" spans="1:5" ht="20.149999999999999" customHeight="1">
      <c r="A8" s="533" t="s">
        <v>381</v>
      </c>
      <c r="B8" s="533"/>
      <c r="C8" s="107">
        <v>271141</v>
      </c>
      <c r="D8" s="127">
        <v>39.299999999999997</v>
      </c>
    </row>
    <row r="9" spans="1:5" ht="20.149999999999999" customHeight="1">
      <c r="A9" s="540" t="s">
        <v>335</v>
      </c>
      <c r="B9" s="540"/>
      <c r="C9" s="338">
        <v>259509</v>
      </c>
      <c r="D9" s="355">
        <v>38.9</v>
      </c>
    </row>
    <row r="10" spans="1:5" ht="20.149999999999999" customHeight="1">
      <c r="A10" s="402" t="s">
        <v>420</v>
      </c>
      <c r="B10" s="108"/>
      <c r="C10" s="107"/>
      <c r="D10" s="127"/>
    </row>
    <row r="11" spans="1:5" ht="20.149999999999999" customHeight="1">
      <c r="A11" s="535" t="s">
        <v>284</v>
      </c>
      <c r="B11" s="535"/>
      <c r="C11" s="336">
        <v>250289</v>
      </c>
      <c r="D11" s="347">
        <v>38.799999999999997</v>
      </c>
    </row>
    <row r="12" spans="1:5" ht="20.149999999999999" customHeight="1">
      <c r="A12" s="533" t="s">
        <v>237</v>
      </c>
      <c r="B12" s="533"/>
      <c r="C12" s="107">
        <v>236163</v>
      </c>
      <c r="D12" s="127">
        <v>38.299999999999997</v>
      </c>
    </row>
    <row r="13" spans="1:5" ht="20.149999999999999" customHeight="1">
      <c r="A13" s="535" t="s">
        <v>216</v>
      </c>
      <c r="B13" s="535"/>
      <c r="C13" s="336">
        <v>220016</v>
      </c>
      <c r="D13" s="347">
        <v>37.799999999999997</v>
      </c>
    </row>
    <row r="14" spans="1:5" ht="20.149999999999999" customHeight="1">
      <c r="A14" s="536" t="s">
        <v>179</v>
      </c>
      <c r="B14" s="536"/>
      <c r="C14" s="261">
        <v>208820</v>
      </c>
      <c r="D14" s="400">
        <v>37.5</v>
      </c>
    </row>
    <row r="15" spans="1:5" ht="20.149999999999999" customHeight="1">
      <c r="A15" s="65" t="s">
        <v>290</v>
      </c>
      <c r="B15" s="354"/>
      <c r="C15" s="336"/>
      <c r="D15" s="347"/>
    </row>
    <row r="16" spans="1:5" ht="20.149999999999999" customHeight="1">
      <c r="A16" s="533" t="s">
        <v>165</v>
      </c>
      <c r="B16" s="533"/>
      <c r="C16" s="107">
        <v>196789</v>
      </c>
      <c r="D16" s="126">
        <v>38.799999999999997</v>
      </c>
    </row>
    <row r="17" spans="1:5" ht="20.149999999999999" customHeight="1">
      <c r="A17" s="535" t="s">
        <v>41</v>
      </c>
      <c r="B17" s="535"/>
      <c r="C17" s="336">
        <v>194589</v>
      </c>
      <c r="D17" s="347">
        <v>43.1</v>
      </c>
      <c r="E17" s="135"/>
    </row>
    <row r="18" spans="1:5" ht="20.149999999999999" customHeight="1">
      <c r="A18" s="533" t="s">
        <v>42</v>
      </c>
      <c r="B18" s="533"/>
      <c r="C18" s="107">
        <v>188052</v>
      </c>
      <c r="D18" s="126">
        <v>40.9</v>
      </c>
      <c r="E18" s="135"/>
    </row>
    <row r="19" spans="1:5" ht="20.149999999999999" customHeight="1">
      <c r="A19" s="535" t="s">
        <v>43</v>
      </c>
      <c r="B19" s="535"/>
      <c r="C19" s="336">
        <v>188577</v>
      </c>
      <c r="D19" s="347">
        <v>42.9</v>
      </c>
      <c r="E19" s="135"/>
    </row>
    <row r="20" spans="1:5" ht="20.149999999999999" customHeight="1">
      <c r="A20" s="533" t="s">
        <v>44</v>
      </c>
      <c r="B20" s="533"/>
      <c r="C20" s="107">
        <v>192003</v>
      </c>
      <c r="D20" s="127">
        <v>45.9</v>
      </c>
      <c r="E20" s="135"/>
    </row>
    <row r="21" spans="1:5" ht="20.149999999999999" customHeight="1">
      <c r="A21" s="535" t="s">
        <v>45</v>
      </c>
      <c r="B21" s="535"/>
      <c r="C21" s="336">
        <v>195151</v>
      </c>
      <c r="D21" s="347">
        <v>48.9</v>
      </c>
      <c r="E21" s="135"/>
    </row>
    <row r="22" spans="1:5" ht="20.149999999999999" customHeight="1">
      <c r="A22" s="533" t="s">
        <v>46</v>
      </c>
      <c r="B22" s="533"/>
      <c r="C22" s="107">
        <v>198052</v>
      </c>
      <c r="D22" s="127">
        <v>51.1</v>
      </c>
      <c r="E22" s="135"/>
    </row>
    <row r="23" spans="1:5" ht="20.149999999999999" customHeight="1">
      <c r="A23" s="535" t="s">
        <v>47</v>
      </c>
      <c r="B23" s="535"/>
      <c r="C23" s="336">
        <v>198388</v>
      </c>
      <c r="D23" s="347">
        <v>52.6</v>
      </c>
      <c r="E23" s="135"/>
    </row>
    <row r="24" spans="1:5" ht="20.149999999999999" customHeight="1">
      <c r="A24" s="533" t="s">
        <v>48</v>
      </c>
      <c r="B24" s="533"/>
      <c r="C24" s="107">
        <v>195304</v>
      </c>
      <c r="D24" s="127">
        <v>53.4</v>
      </c>
      <c r="E24" s="135"/>
    </row>
    <row r="25" spans="1:5" ht="20.149999999999999" customHeight="1">
      <c r="A25" s="535" t="s">
        <v>49</v>
      </c>
      <c r="B25" s="535"/>
      <c r="C25" s="336">
        <v>191380</v>
      </c>
      <c r="D25" s="347">
        <v>53.9</v>
      </c>
      <c r="E25" s="135"/>
    </row>
    <row r="26" spans="1:5" ht="20.149999999999999" customHeight="1">
      <c r="A26" s="533" t="s">
        <v>51</v>
      </c>
      <c r="B26" s="533"/>
      <c r="C26" s="107">
        <v>178299</v>
      </c>
      <c r="D26" s="127">
        <v>51.6</v>
      </c>
      <c r="E26" s="135"/>
    </row>
    <row r="27" spans="1:5" ht="20.149999999999999" customHeight="1">
      <c r="A27" s="539" t="s">
        <v>189</v>
      </c>
      <c r="B27" s="539"/>
      <c r="C27" s="539"/>
      <c r="D27" s="539"/>
    </row>
    <row r="28" spans="1:5" ht="20.149999999999999" customHeight="1">
      <c r="A28" s="533" t="s">
        <v>52</v>
      </c>
      <c r="B28" s="533"/>
      <c r="C28" s="107">
        <v>162283</v>
      </c>
      <c r="D28" s="127">
        <v>49.3</v>
      </c>
    </row>
    <row r="29" spans="1:5" ht="20.149999999999999" customHeight="1">
      <c r="A29" s="535" t="s">
        <v>53</v>
      </c>
      <c r="B29" s="535"/>
      <c r="C29" s="338">
        <v>154465</v>
      </c>
      <c r="D29" s="347">
        <v>49</v>
      </c>
    </row>
    <row r="30" spans="1:5" ht="20.149999999999999" customHeight="1">
      <c r="A30" s="188" t="s">
        <v>116</v>
      </c>
      <c r="B30" s="398"/>
      <c r="C30" s="398"/>
      <c r="D30" s="401"/>
    </row>
    <row r="31" spans="1:5" ht="20.149999999999999" customHeight="1">
      <c r="A31" s="526" t="s">
        <v>54</v>
      </c>
      <c r="B31" s="526"/>
      <c r="C31" s="336">
        <v>134031</v>
      </c>
      <c r="D31" s="347">
        <v>42.5</v>
      </c>
    </row>
    <row r="32" spans="1:5" ht="20.149999999999999" customHeight="1">
      <c r="A32" s="533" t="s">
        <v>56</v>
      </c>
      <c r="B32" s="533"/>
      <c r="C32" s="107">
        <v>124462</v>
      </c>
      <c r="D32" s="127">
        <v>40.5</v>
      </c>
    </row>
    <row r="33" spans="1:4" ht="20.149999999999999" customHeight="1" thickBot="1">
      <c r="A33" s="538" t="s">
        <v>57</v>
      </c>
      <c r="B33" s="538"/>
      <c r="C33" s="360">
        <v>124072</v>
      </c>
      <c r="D33" s="369">
        <v>42.6</v>
      </c>
    </row>
    <row r="34" spans="1:4" ht="115" customHeight="1">
      <c r="A34" s="47" t="s">
        <v>33</v>
      </c>
      <c r="B34" s="541" t="s">
        <v>457</v>
      </c>
      <c r="C34" s="541"/>
      <c r="D34" s="541"/>
    </row>
    <row r="35" spans="1:4">
      <c r="A35" s="47"/>
      <c r="B35" s="541"/>
      <c r="C35" s="541"/>
      <c r="D35" s="541"/>
    </row>
    <row r="36" spans="1:4">
      <c r="A36" s="47"/>
      <c r="B36" s="537"/>
      <c r="C36" s="537"/>
      <c r="D36" s="537"/>
    </row>
    <row r="37" spans="1:4">
      <c r="A37" s="47"/>
      <c r="B37" s="534"/>
      <c r="C37" s="534"/>
      <c r="D37" s="534"/>
    </row>
  </sheetData>
  <mergeCells count="30">
    <mergeCell ref="A9:B9"/>
    <mergeCell ref="A22:B22"/>
    <mergeCell ref="A23:B23"/>
    <mergeCell ref="B34:D34"/>
    <mergeCell ref="B35:D35"/>
    <mergeCell ref="A25:B25"/>
    <mergeCell ref="A26:B26"/>
    <mergeCell ref="B36:D36"/>
    <mergeCell ref="A33:B33"/>
    <mergeCell ref="A32:B32"/>
    <mergeCell ref="A31:B31"/>
    <mergeCell ref="A27:D27"/>
    <mergeCell ref="A28:B28"/>
    <mergeCell ref="A29:B29"/>
    <mergeCell ref="A1:D1"/>
    <mergeCell ref="A2:D2"/>
    <mergeCell ref="A6:D6"/>
    <mergeCell ref="A8:B8"/>
    <mergeCell ref="B37:D37"/>
    <mergeCell ref="A11:B11"/>
    <mergeCell ref="A12:B12"/>
    <mergeCell ref="A24:B24"/>
    <mergeCell ref="A13:B13"/>
    <mergeCell ref="A16:B16"/>
    <mergeCell ref="A17:B17"/>
    <mergeCell ref="A18:B18"/>
    <mergeCell ref="A19:B19"/>
    <mergeCell ref="A14:B14"/>
    <mergeCell ref="A20:B20"/>
    <mergeCell ref="A21:B21"/>
  </mergeCells>
  <phoneticPr fontId="14" type="noConversion"/>
  <hyperlinks>
    <hyperlink ref="A1" location="TM!A1" display="Retour à la table des matières" xr:uid="{00000000-0004-0000-1D00-000000000000}"/>
  </hyperlinks>
  <pageMargins left="0.43307086614173229" right="0.23622047244094491" top="0.74803149606299213" bottom="0.74803149606299213" header="0.31496062992125984" footer="0.31496062992125984"/>
  <pageSetup paperSize="5" scale="99" orientation="portrait" r:id="rId1"/>
  <ignoredErrors>
    <ignoredError sqref="A34"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2">
    <tabColor rgb="FF92D050"/>
    <pageSetUpPr fitToPage="1"/>
  </sheetPr>
  <dimension ref="A1:F32"/>
  <sheetViews>
    <sheetView showGridLines="0" zoomScaleNormal="100" workbookViewId="0">
      <selection sqref="A1:E1"/>
    </sheetView>
  </sheetViews>
  <sheetFormatPr baseColWidth="10" defaultColWidth="11.54296875" defaultRowHeight="18"/>
  <cols>
    <col min="1" max="1" width="4.54296875" style="79" customWidth="1"/>
    <col min="2" max="2" width="11.453125" style="79" customWidth="1"/>
    <col min="3" max="3" width="42.54296875" style="79" customWidth="1"/>
    <col min="4" max="4" width="2.54296875" style="79" customWidth="1"/>
    <col min="5" max="5" width="42.54296875" style="79" customWidth="1"/>
    <col min="6" max="16384" width="11.54296875" style="79"/>
  </cols>
  <sheetData>
    <row r="1" spans="1:6" s="173" customFormat="1" ht="14.15" customHeight="1">
      <c r="A1" s="490" t="s">
        <v>23</v>
      </c>
      <c r="B1" s="490"/>
      <c r="C1" s="490"/>
      <c r="D1" s="490"/>
      <c r="E1" s="490"/>
    </row>
    <row r="2" spans="1:6" ht="25" customHeight="1">
      <c r="A2" s="436" t="s">
        <v>409</v>
      </c>
      <c r="B2" s="436"/>
      <c r="C2" s="436"/>
      <c r="D2" s="436"/>
      <c r="E2" s="436"/>
    </row>
    <row r="3" spans="1:6" ht="12.65" customHeight="1"/>
    <row r="4" spans="1:6" ht="18" customHeight="1">
      <c r="A4" s="155" t="s">
        <v>162</v>
      </c>
      <c r="B4" s="83"/>
      <c r="C4" s="179"/>
      <c r="D4" s="179"/>
      <c r="E4" s="179"/>
      <c r="F4" s="179"/>
    </row>
    <row r="5" spans="1:6" ht="12.75" customHeight="1"/>
    <row r="6" spans="1:6" s="39" customFormat="1" ht="20.149999999999999" customHeight="1">
      <c r="A6" s="447" t="s">
        <v>22</v>
      </c>
      <c r="B6" s="447"/>
      <c r="C6" s="447"/>
      <c r="D6" s="447"/>
      <c r="E6" s="447"/>
    </row>
    <row r="7" spans="1:6" s="39" customFormat="1" ht="20.149999999999999" customHeight="1">
      <c r="A7" s="452"/>
      <c r="B7" s="452"/>
      <c r="C7" s="49" t="s">
        <v>143</v>
      </c>
      <c r="D7" s="133"/>
      <c r="E7" s="49" t="s">
        <v>144</v>
      </c>
    </row>
    <row r="8" spans="1:6" s="39" customFormat="1" ht="20.149999999999999" customHeight="1">
      <c r="A8" s="542" t="s">
        <v>381</v>
      </c>
      <c r="B8" s="542"/>
      <c r="C8" s="107">
        <v>139370</v>
      </c>
      <c r="D8" s="107"/>
      <c r="E8" s="126">
        <v>20.2</v>
      </c>
    </row>
    <row r="9" spans="1:6" s="39" customFormat="1" ht="20.149999999999999" customHeight="1">
      <c r="A9" s="443" t="s">
        <v>335</v>
      </c>
      <c r="B9" s="443"/>
      <c r="C9" s="336">
        <v>136432</v>
      </c>
      <c r="D9" s="336"/>
      <c r="E9" s="346">
        <v>20.5</v>
      </c>
    </row>
    <row r="10" spans="1:6" s="39" customFormat="1" ht="20.149999999999999" customHeight="1">
      <c r="A10" s="542" t="s">
        <v>284</v>
      </c>
      <c r="B10" s="542"/>
      <c r="C10" s="107">
        <v>130433</v>
      </c>
      <c r="D10" s="107"/>
      <c r="E10" s="126">
        <v>20.2</v>
      </c>
    </row>
    <row r="11" spans="1:6" s="39" customFormat="1" ht="20.149999999999999" customHeight="1">
      <c r="A11" s="443" t="s">
        <v>237</v>
      </c>
      <c r="B11" s="443"/>
      <c r="C11" s="336">
        <v>124412</v>
      </c>
      <c r="D11" s="336"/>
      <c r="E11" s="346">
        <v>20.2</v>
      </c>
    </row>
    <row r="12" spans="1:6" s="39" customFormat="1" ht="20.149999999999999" customHeight="1">
      <c r="A12" s="543" t="s">
        <v>216</v>
      </c>
      <c r="B12" s="543"/>
      <c r="C12" s="201">
        <v>118305</v>
      </c>
      <c r="D12" s="201"/>
      <c r="E12" s="202">
        <v>20.3</v>
      </c>
    </row>
    <row r="13" spans="1:6" s="39" customFormat="1" ht="20.149999999999999" customHeight="1">
      <c r="A13" s="546" t="s">
        <v>179</v>
      </c>
      <c r="B13" s="546"/>
      <c r="C13" s="338">
        <v>114936</v>
      </c>
      <c r="D13" s="338"/>
      <c r="E13" s="359">
        <v>20.7</v>
      </c>
    </row>
    <row r="14" spans="1:6" s="39" customFormat="1" ht="20.149999999999999" customHeight="1">
      <c r="A14" s="356" t="s">
        <v>290</v>
      </c>
      <c r="B14" s="357"/>
      <c r="C14" s="100"/>
      <c r="D14" s="100"/>
      <c r="E14" s="358"/>
    </row>
    <row r="15" spans="1:6" s="39" customFormat="1" ht="20.149999999999999" customHeight="1">
      <c r="A15" s="443" t="s">
        <v>165</v>
      </c>
      <c r="B15" s="443"/>
      <c r="C15" s="336">
        <v>108898</v>
      </c>
      <c r="D15" s="336"/>
      <c r="E15" s="346">
        <v>21.5</v>
      </c>
    </row>
    <row r="16" spans="1:6" s="39" customFormat="1" ht="20.149999999999999" customHeight="1">
      <c r="A16" s="542" t="s">
        <v>41</v>
      </c>
      <c r="B16" s="542"/>
      <c r="C16" s="107">
        <v>112157</v>
      </c>
      <c r="D16" s="107"/>
      <c r="E16" s="126">
        <v>24.8</v>
      </c>
      <c r="F16" s="135"/>
    </row>
    <row r="17" spans="1:6" s="39" customFormat="1" ht="20.149999999999999" customHeight="1">
      <c r="A17" s="443" t="s">
        <v>42</v>
      </c>
      <c r="B17" s="443"/>
      <c r="C17" s="336">
        <v>110986</v>
      </c>
      <c r="D17" s="336"/>
      <c r="E17" s="346">
        <v>24.1</v>
      </c>
      <c r="F17" s="135"/>
    </row>
    <row r="18" spans="1:6" s="39" customFormat="1" ht="20.149999999999999" customHeight="1">
      <c r="A18" s="542" t="s">
        <v>43</v>
      </c>
      <c r="B18" s="542"/>
      <c r="C18" s="107">
        <v>115464</v>
      </c>
      <c r="D18" s="107"/>
      <c r="E18" s="126">
        <v>26.3</v>
      </c>
      <c r="F18" s="135"/>
    </row>
    <row r="19" spans="1:6" s="39" customFormat="1" ht="20.149999999999999" customHeight="1">
      <c r="A19" s="443" t="s">
        <v>44</v>
      </c>
      <c r="B19" s="443"/>
      <c r="C19" s="336">
        <v>121880</v>
      </c>
      <c r="D19" s="336"/>
      <c r="E19" s="346">
        <v>29.1</v>
      </c>
      <c r="F19" s="135"/>
    </row>
    <row r="20" spans="1:6" s="39" customFormat="1" ht="20.149999999999999" customHeight="1">
      <c r="A20" s="542" t="s">
        <v>45</v>
      </c>
      <c r="B20" s="542"/>
      <c r="C20" s="107">
        <v>125148</v>
      </c>
      <c r="D20" s="107"/>
      <c r="E20" s="126">
        <v>31.3</v>
      </c>
      <c r="F20" s="135"/>
    </row>
    <row r="21" spans="1:6" s="39" customFormat="1" ht="20.149999999999999" customHeight="1">
      <c r="A21" s="443" t="s">
        <v>46</v>
      </c>
      <c r="B21" s="443"/>
      <c r="C21" s="336">
        <v>129811</v>
      </c>
      <c r="D21" s="336"/>
      <c r="E21" s="346">
        <v>33.5</v>
      </c>
      <c r="F21" s="135"/>
    </row>
    <row r="22" spans="1:6" s="39" customFormat="1" ht="20.149999999999999" customHeight="1">
      <c r="A22" s="542" t="s">
        <v>47</v>
      </c>
      <c r="B22" s="542"/>
      <c r="C22" s="107">
        <v>132773</v>
      </c>
      <c r="D22" s="107"/>
      <c r="E22" s="126">
        <v>35.200000000000003</v>
      </c>
      <c r="F22" s="135"/>
    </row>
    <row r="23" spans="1:6" s="39" customFormat="1" ht="20.149999999999999" customHeight="1">
      <c r="A23" s="443" t="s">
        <v>48</v>
      </c>
      <c r="B23" s="443"/>
      <c r="C23" s="336">
        <v>132650</v>
      </c>
      <c r="D23" s="336"/>
      <c r="E23" s="346">
        <v>36.299999999999997</v>
      </c>
      <c r="F23" s="135"/>
    </row>
    <row r="24" spans="1:6" s="39" customFormat="1" ht="20.149999999999999" customHeight="1">
      <c r="A24" s="542" t="s">
        <v>49</v>
      </c>
      <c r="B24" s="542"/>
      <c r="C24" s="107">
        <v>132658</v>
      </c>
      <c r="D24" s="64"/>
      <c r="E24" s="126">
        <v>37.299999999999997</v>
      </c>
      <c r="F24" s="135"/>
    </row>
    <row r="25" spans="1:6" s="39" customFormat="1" ht="20.149999999999999" customHeight="1">
      <c r="A25" s="443" t="s">
        <v>51</v>
      </c>
      <c r="B25" s="443"/>
      <c r="C25" s="336">
        <v>124465</v>
      </c>
      <c r="D25" s="336"/>
      <c r="E25" s="346">
        <v>36</v>
      </c>
      <c r="F25" s="135"/>
    </row>
    <row r="26" spans="1:6" s="39" customFormat="1" ht="20.149999999999999" customHeight="1">
      <c r="A26" s="545" t="s">
        <v>189</v>
      </c>
      <c r="B26" s="545"/>
      <c r="C26" s="545"/>
      <c r="D26" s="545"/>
      <c r="E26" s="545"/>
    </row>
    <row r="27" spans="1:6" s="39" customFormat="1" ht="20.149999999999999" customHeight="1">
      <c r="A27" s="443" t="s">
        <v>52</v>
      </c>
      <c r="B27" s="443"/>
      <c r="C27" s="336">
        <v>113487</v>
      </c>
      <c r="D27" s="336"/>
      <c r="E27" s="346">
        <v>34.5</v>
      </c>
      <c r="F27" s="128"/>
    </row>
    <row r="28" spans="1:6" s="39" customFormat="1" ht="20.149999999999999" customHeight="1">
      <c r="A28" s="542" t="s">
        <v>53</v>
      </c>
      <c r="B28" s="542"/>
      <c r="C28" s="107">
        <v>110515</v>
      </c>
      <c r="D28" s="107" t="s">
        <v>112</v>
      </c>
      <c r="E28" s="126">
        <v>35</v>
      </c>
      <c r="F28" s="128"/>
    </row>
    <row r="29" spans="1:6" s="39" customFormat="1" ht="20.149999999999999" customHeight="1">
      <c r="A29" s="443" t="s">
        <v>54</v>
      </c>
      <c r="B29" s="443"/>
      <c r="C29" s="336">
        <v>104227</v>
      </c>
      <c r="D29" s="336"/>
      <c r="E29" s="346">
        <v>33</v>
      </c>
      <c r="F29" s="128"/>
    </row>
    <row r="30" spans="1:6" s="39" customFormat="1" ht="20.149999999999999" customHeight="1">
      <c r="A30" s="542" t="s">
        <v>56</v>
      </c>
      <c r="B30" s="542"/>
      <c r="C30" s="107">
        <v>95879</v>
      </c>
      <c r="D30" s="107"/>
      <c r="E30" s="126">
        <v>31.2</v>
      </c>
    </row>
    <row r="31" spans="1:6" s="39" customFormat="1" ht="20.149999999999999" customHeight="1" thickBot="1">
      <c r="A31" s="544" t="s">
        <v>57</v>
      </c>
      <c r="B31" s="544"/>
      <c r="C31" s="360">
        <v>97014</v>
      </c>
      <c r="D31" s="361"/>
      <c r="E31" s="362">
        <v>33.299999999999997</v>
      </c>
    </row>
    <row r="32" spans="1:6" ht="37.5" customHeight="1">
      <c r="B32" s="422"/>
      <c r="C32" s="422"/>
      <c r="D32" s="422"/>
      <c r="E32" s="422"/>
    </row>
  </sheetData>
  <mergeCells count="28">
    <mergeCell ref="A23:B23"/>
    <mergeCell ref="A9:B9"/>
    <mergeCell ref="A18:B18"/>
    <mergeCell ref="A19:B19"/>
    <mergeCell ref="A20:B20"/>
    <mergeCell ref="A21:B21"/>
    <mergeCell ref="A22:B22"/>
    <mergeCell ref="A7:B7"/>
    <mergeCell ref="A13:B13"/>
    <mergeCell ref="A15:B15"/>
    <mergeCell ref="A16:B16"/>
    <mergeCell ref="A17:B17"/>
    <mergeCell ref="A1:E1"/>
    <mergeCell ref="A2:E2"/>
    <mergeCell ref="A8:B8"/>
    <mergeCell ref="B32:E32"/>
    <mergeCell ref="A11:B11"/>
    <mergeCell ref="A12:B12"/>
    <mergeCell ref="A25:B25"/>
    <mergeCell ref="A27:B27"/>
    <mergeCell ref="A31:B31"/>
    <mergeCell ref="A30:B30"/>
    <mergeCell ref="A28:B28"/>
    <mergeCell ref="A6:E6"/>
    <mergeCell ref="A10:B10"/>
    <mergeCell ref="A29:B29"/>
    <mergeCell ref="A24:B24"/>
    <mergeCell ref="A26:E26"/>
  </mergeCells>
  <phoneticPr fontId="14" type="noConversion"/>
  <hyperlinks>
    <hyperlink ref="A1" location="TM!A1" display="Retour à la table des matières" xr:uid="{00000000-0004-0000-1E00-000000000000}"/>
  </hyperlinks>
  <pageMargins left="0.43307086614173229" right="0.23622047244094491" top="0.74803149606299213" bottom="0.74803149606299213" header="0.31496062992125984" footer="0.31496062992125984"/>
  <pageSetup paperSize="5"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4">
    <tabColor theme="1"/>
    <pageSetUpPr fitToPage="1"/>
  </sheetPr>
  <dimension ref="A1:J47"/>
  <sheetViews>
    <sheetView showGridLines="0" topLeftCell="A22" zoomScaleNormal="100" zoomScaleSheetLayoutView="100" workbookViewId="0">
      <selection activeCell="K33" sqref="K33"/>
    </sheetView>
  </sheetViews>
  <sheetFormatPr baseColWidth="10" defaultColWidth="10.81640625" defaultRowHeight="18"/>
  <cols>
    <col min="1" max="2" width="3.453125" style="39" customWidth="1"/>
    <col min="3" max="3" width="11.54296875" style="39" customWidth="1"/>
    <col min="4" max="4" width="8.54296875" style="81" customWidth="1"/>
    <col min="5" max="5" width="16.7265625" style="39" customWidth="1"/>
    <col min="6" max="6" width="8.54296875" style="39" customWidth="1"/>
    <col min="7" max="7" width="13.7265625" style="39" customWidth="1"/>
    <col min="8" max="8" width="4.453125" style="39" customWidth="1"/>
    <col min="9" max="9" width="17.54296875" style="39" customWidth="1"/>
    <col min="10" max="16384" width="10.81640625" style="39"/>
  </cols>
  <sheetData>
    <row r="1" spans="1:10" s="180" customFormat="1" ht="14.15" customHeight="1">
      <c r="A1" s="490" t="s">
        <v>23</v>
      </c>
      <c r="B1" s="490"/>
      <c r="C1" s="490"/>
      <c r="D1" s="490"/>
      <c r="E1" s="490"/>
      <c r="F1" s="490"/>
      <c r="G1" s="490"/>
      <c r="H1" s="490"/>
      <c r="I1" s="490"/>
    </row>
    <row r="2" spans="1:10" s="131" customFormat="1" ht="25" customHeight="1">
      <c r="A2" s="71" t="s">
        <v>409</v>
      </c>
      <c r="B2" s="71"/>
      <c r="C2" s="71"/>
      <c r="D2" s="71"/>
      <c r="E2" s="71"/>
      <c r="F2" s="71"/>
      <c r="G2" s="71"/>
      <c r="H2" s="71"/>
      <c r="I2" s="71"/>
    </row>
    <row r="3" spans="1:10" ht="12.65" customHeight="1">
      <c r="A3" s="65"/>
      <c r="B3" s="65"/>
      <c r="C3" s="65"/>
      <c r="D3" s="65"/>
      <c r="E3" s="65"/>
      <c r="F3" s="65"/>
      <c r="G3" s="65"/>
      <c r="H3" s="65"/>
      <c r="I3" s="65"/>
    </row>
    <row r="4" spans="1:10" ht="39" customHeight="1">
      <c r="A4" s="426" t="s">
        <v>458</v>
      </c>
      <c r="B4" s="426"/>
      <c r="C4" s="426"/>
      <c r="D4" s="426"/>
      <c r="E4" s="426"/>
      <c r="F4" s="426"/>
      <c r="G4" s="426"/>
      <c r="H4" s="426"/>
      <c r="I4" s="426"/>
      <c r="J4" s="426"/>
    </row>
    <row r="5" spans="1:10" ht="12.65" customHeight="1">
      <c r="A5" s="26"/>
      <c r="B5" s="26"/>
      <c r="C5" s="136"/>
      <c r="D5" s="76"/>
      <c r="E5" s="26"/>
      <c r="F5" s="26"/>
      <c r="G5" s="26"/>
      <c r="H5" s="26"/>
      <c r="I5" s="26"/>
    </row>
    <row r="6" spans="1:10" ht="88.5" customHeight="1">
      <c r="A6" s="422" t="s">
        <v>280</v>
      </c>
      <c r="B6" s="422"/>
      <c r="C6" s="422"/>
      <c r="D6" s="422"/>
      <c r="E6" s="422"/>
      <c r="F6" s="422"/>
      <c r="G6" s="422"/>
      <c r="H6" s="422"/>
      <c r="I6" s="422"/>
    </row>
    <row r="7" spans="1:10" ht="12.65" customHeight="1">
      <c r="A7" s="26"/>
      <c r="B7" s="26"/>
      <c r="C7" s="136"/>
      <c r="D7" s="76"/>
      <c r="E7" s="26"/>
      <c r="F7" s="26"/>
      <c r="G7" s="26"/>
      <c r="H7" s="26"/>
      <c r="I7" s="26"/>
    </row>
    <row r="8" spans="1:10" ht="20.149999999999999" customHeight="1">
      <c r="A8" s="26" t="s">
        <v>28</v>
      </c>
      <c r="B8" s="422" t="s">
        <v>147</v>
      </c>
      <c r="C8" s="422"/>
      <c r="D8" s="422"/>
      <c r="E8" s="422"/>
      <c r="F8" s="422"/>
      <c r="G8" s="422"/>
      <c r="H8" s="422"/>
      <c r="I8" s="422"/>
    </row>
    <row r="9" spans="1:10" ht="12.65" customHeight="1">
      <c r="A9" s="26"/>
      <c r="B9" s="26"/>
      <c r="C9" s="136"/>
      <c r="D9" s="76"/>
      <c r="E9" s="26"/>
      <c r="F9" s="26"/>
      <c r="G9" s="26"/>
      <c r="H9" s="26"/>
      <c r="I9" s="26"/>
    </row>
    <row r="10" spans="1:10" ht="72.5" customHeight="1">
      <c r="A10" s="26" t="s">
        <v>28</v>
      </c>
      <c r="B10" s="422" t="s">
        <v>228</v>
      </c>
      <c r="C10" s="422"/>
      <c r="D10" s="422"/>
      <c r="E10" s="422"/>
      <c r="F10" s="422"/>
      <c r="G10" s="422"/>
      <c r="H10" s="422"/>
      <c r="I10" s="422"/>
    </row>
    <row r="11" spans="1:10" ht="12.65" customHeight="1">
      <c r="A11" s="26"/>
      <c r="B11" s="26"/>
      <c r="C11" s="136"/>
      <c r="D11" s="76"/>
      <c r="E11" s="26"/>
      <c r="F11" s="26"/>
      <c r="G11" s="26"/>
      <c r="H11" s="26"/>
      <c r="I11" s="26"/>
    </row>
    <row r="12" spans="1:10" ht="57.5" customHeight="1">
      <c r="A12" s="422" t="s">
        <v>396</v>
      </c>
      <c r="B12" s="422"/>
      <c r="C12" s="422"/>
      <c r="D12" s="422"/>
      <c r="E12" s="422"/>
      <c r="F12" s="422"/>
      <c r="G12" s="422"/>
      <c r="H12" s="422"/>
      <c r="I12" s="422"/>
    </row>
    <row r="13" spans="1:10" ht="12.65" customHeight="1">
      <c r="A13" s="26"/>
      <c r="B13" s="26"/>
      <c r="C13" s="136"/>
      <c r="D13" s="76"/>
      <c r="E13" s="26"/>
      <c r="F13" s="26"/>
      <c r="G13" s="26"/>
      <c r="H13" s="26"/>
      <c r="I13" s="26"/>
    </row>
    <row r="14" spans="1:10" ht="58" customHeight="1">
      <c r="A14" s="26" t="s">
        <v>28</v>
      </c>
      <c r="B14" s="422" t="s">
        <v>148</v>
      </c>
      <c r="C14" s="422"/>
      <c r="D14" s="422"/>
      <c r="E14" s="422"/>
      <c r="F14" s="422"/>
      <c r="G14" s="422"/>
      <c r="H14" s="422"/>
      <c r="I14" s="422"/>
    </row>
    <row r="15" spans="1:10" ht="12.65" customHeight="1">
      <c r="A15" s="26"/>
      <c r="B15" s="26"/>
      <c r="C15" s="136"/>
      <c r="D15" s="76"/>
      <c r="E15" s="26"/>
      <c r="F15" s="26"/>
      <c r="G15" s="26"/>
      <c r="H15" s="26"/>
      <c r="I15" s="26"/>
    </row>
    <row r="16" spans="1:10" ht="96" customHeight="1">
      <c r="A16" s="26"/>
      <c r="B16" s="26" t="s">
        <v>28</v>
      </c>
      <c r="C16" s="422" t="s">
        <v>246</v>
      </c>
      <c r="D16" s="422"/>
      <c r="E16" s="422"/>
      <c r="F16" s="422"/>
      <c r="G16" s="422"/>
      <c r="H16" s="422"/>
      <c r="I16" s="422"/>
    </row>
    <row r="17" spans="1:9" ht="12.65" customHeight="1">
      <c r="A17" s="26"/>
      <c r="B17" s="26"/>
      <c r="C17" s="136"/>
      <c r="D17" s="76"/>
      <c r="E17" s="26"/>
      <c r="F17" s="26"/>
      <c r="G17" s="26"/>
      <c r="H17" s="26"/>
      <c r="I17" s="26"/>
    </row>
    <row r="18" spans="1:9" ht="38" customHeight="1">
      <c r="A18" s="26" t="s">
        <v>28</v>
      </c>
      <c r="B18" s="422" t="s">
        <v>393</v>
      </c>
      <c r="C18" s="422"/>
      <c r="D18" s="422"/>
      <c r="E18" s="422"/>
      <c r="F18" s="422"/>
      <c r="G18" s="422"/>
      <c r="H18" s="422"/>
      <c r="I18" s="422"/>
    </row>
    <row r="19" spans="1:9" ht="12.65" customHeight="1">
      <c r="A19" s="26"/>
      <c r="B19" s="26"/>
      <c r="C19" s="136"/>
      <c r="D19" s="76"/>
      <c r="E19" s="26"/>
      <c r="F19" s="26"/>
      <c r="G19" s="26"/>
      <c r="H19" s="26"/>
      <c r="I19" s="26"/>
    </row>
    <row r="20" spans="1:9" ht="38.15" customHeight="1">
      <c r="A20" s="422" t="s">
        <v>388</v>
      </c>
      <c r="B20" s="422"/>
      <c r="C20" s="422"/>
      <c r="D20" s="422"/>
      <c r="E20" s="422"/>
      <c r="F20" s="422"/>
      <c r="G20" s="422"/>
      <c r="H20" s="422"/>
      <c r="I20" s="422"/>
    </row>
    <row r="21" spans="1:9" ht="25" customHeight="1">
      <c r="A21" s="26"/>
      <c r="B21" s="26"/>
      <c r="C21" s="136"/>
      <c r="D21" s="76"/>
      <c r="E21" s="26"/>
      <c r="F21" s="26"/>
      <c r="G21" s="26"/>
      <c r="H21" s="26"/>
      <c r="I21" s="26"/>
    </row>
    <row r="22" spans="1:9" ht="87" customHeight="1">
      <c r="A22" s="428" t="s">
        <v>196</v>
      </c>
      <c r="B22" s="428"/>
      <c r="C22" s="428"/>
      <c r="D22" s="428"/>
      <c r="E22" s="428"/>
      <c r="F22" s="428"/>
      <c r="G22" s="428"/>
      <c r="H22" s="428"/>
      <c r="I22" s="428"/>
    </row>
    <row r="23" spans="1:9" ht="12.65" customHeight="1">
      <c r="A23" s="26"/>
      <c r="B23" s="26"/>
      <c r="C23" s="136"/>
      <c r="D23" s="76"/>
      <c r="E23" s="26"/>
      <c r="F23" s="26"/>
      <c r="G23" s="26"/>
      <c r="H23" s="26"/>
      <c r="I23" s="26"/>
    </row>
    <row r="24" spans="1:9" ht="58" customHeight="1">
      <c r="A24" s="422" t="s">
        <v>275</v>
      </c>
      <c r="B24" s="422"/>
      <c r="C24" s="422"/>
      <c r="D24" s="422"/>
      <c r="E24" s="422"/>
      <c r="F24" s="422"/>
      <c r="G24" s="422"/>
      <c r="H24" s="422"/>
      <c r="I24" s="422"/>
    </row>
    <row r="25" spans="1:9" ht="12.65" customHeight="1">
      <c r="A25" s="26"/>
      <c r="B25" s="26"/>
      <c r="C25" s="136"/>
      <c r="D25" s="76"/>
      <c r="E25" s="26"/>
      <c r="F25" s="26"/>
      <c r="G25" s="26"/>
      <c r="H25" s="26"/>
      <c r="I25" s="26"/>
    </row>
    <row r="26" spans="1:9" ht="38.15" customHeight="1">
      <c r="A26" s="26" t="s">
        <v>28</v>
      </c>
      <c r="B26" s="422" t="s">
        <v>149</v>
      </c>
      <c r="C26" s="422"/>
      <c r="D26" s="422"/>
      <c r="E26" s="422"/>
      <c r="F26" s="422"/>
      <c r="G26" s="422"/>
      <c r="H26" s="422"/>
      <c r="I26" s="422"/>
    </row>
    <row r="27" spans="1:9" ht="11.5" customHeight="1">
      <c r="A27" s="26"/>
      <c r="B27" s="298"/>
      <c r="C27" s="298"/>
      <c r="D27" s="298"/>
      <c r="E27" s="298"/>
      <c r="F27" s="298"/>
      <c r="G27" s="298"/>
      <c r="H27" s="298"/>
      <c r="I27" s="298"/>
    </row>
    <row r="28" spans="1:9" ht="42.5" customHeight="1">
      <c r="A28" s="26"/>
      <c r="B28" s="26"/>
      <c r="C28" s="136"/>
      <c r="D28" s="76"/>
      <c r="E28" s="26"/>
      <c r="F28" s="26"/>
      <c r="G28" s="26"/>
      <c r="H28" s="26"/>
      <c r="I28" s="26"/>
    </row>
    <row r="29" spans="1:9" ht="28.5" customHeight="1">
      <c r="A29" s="428" t="s">
        <v>150</v>
      </c>
      <c r="B29" s="428"/>
      <c r="C29" s="428"/>
      <c r="D29" s="428"/>
      <c r="E29" s="428"/>
      <c r="F29" s="428"/>
      <c r="G29" s="428"/>
      <c r="H29" s="428"/>
      <c r="I29" s="428"/>
    </row>
    <row r="30" spans="1:9" ht="12.65" customHeight="1">
      <c r="A30" s="26"/>
      <c r="B30" s="26"/>
      <c r="C30" s="136"/>
      <c r="D30" s="76"/>
      <c r="E30" s="26"/>
      <c r="F30" s="26"/>
      <c r="G30" s="26"/>
      <c r="H30" s="26"/>
      <c r="I30" s="26"/>
    </row>
    <row r="31" spans="1:9" ht="77.150000000000006" customHeight="1">
      <c r="A31" s="422" t="s">
        <v>229</v>
      </c>
      <c r="B31" s="422"/>
      <c r="C31" s="422"/>
      <c r="D31" s="422"/>
      <c r="E31" s="422"/>
      <c r="F31" s="422"/>
      <c r="G31" s="422"/>
      <c r="H31" s="422"/>
      <c r="I31" s="422"/>
    </row>
    <row r="32" spans="1:9" ht="12.65" customHeight="1">
      <c r="A32" s="26"/>
      <c r="B32" s="26"/>
      <c r="C32" s="136"/>
      <c r="D32" s="76"/>
      <c r="E32" s="26"/>
      <c r="F32" s="26"/>
      <c r="G32" s="26"/>
      <c r="H32" s="26"/>
      <c r="I32" s="26"/>
    </row>
    <row r="33" spans="1:9" ht="77.150000000000006" customHeight="1">
      <c r="A33" s="26" t="s">
        <v>28</v>
      </c>
      <c r="B33" s="422" t="s">
        <v>404</v>
      </c>
      <c r="C33" s="422"/>
      <c r="D33" s="422"/>
      <c r="E33" s="422"/>
      <c r="F33" s="422"/>
      <c r="G33" s="422"/>
      <c r="H33" s="422"/>
      <c r="I33" s="422"/>
    </row>
    <row r="34" spans="1:9" ht="12.65" customHeight="1">
      <c r="A34" s="26"/>
      <c r="B34" s="26"/>
      <c r="C34" s="136"/>
      <c r="D34" s="76"/>
      <c r="E34" s="26"/>
      <c r="F34" s="26"/>
      <c r="G34" s="26"/>
      <c r="H34" s="26"/>
      <c r="I34" s="26"/>
    </row>
    <row r="35" spans="1:9" ht="48" customHeight="1">
      <c r="A35" s="420" t="s">
        <v>151</v>
      </c>
      <c r="B35" s="420"/>
      <c r="C35" s="420"/>
      <c r="D35" s="420"/>
      <c r="E35" s="420"/>
      <c r="F35" s="420"/>
      <c r="G35" s="420"/>
      <c r="H35" s="420"/>
      <c r="I35" s="420"/>
    </row>
    <row r="36" spans="1:9" ht="20.149999999999999" customHeight="1">
      <c r="A36" s="427" t="s">
        <v>231</v>
      </c>
      <c r="B36" s="427"/>
      <c r="C36" s="427"/>
      <c r="D36" s="427"/>
      <c r="E36" s="427"/>
      <c r="F36" s="427"/>
      <c r="G36" s="427"/>
      <c r="H36" s="427"/>
      <c r="I36" s="427"/>
    </row>
    <row r="37" spans="1:9" ht="37" customHeight="1">
      <c r="A37" s="170"/>
      <c r="B37" s="187"/>
      <c r="C37" s="547" t="s">
        <v>152</v>
      </c>
      <c r="D37" s="547"/>
      <c r="E37" s="187" t="s">
        <v>153</v>
      </c>
      <c r="F37" s="547" t="s">
        <v>154</v>
      </c>
      <c r="G37" s="547"/>
      <c r="H37" s="547" t="s">
        <v>155</v>
      </c>
      <c r="I37" s="547"/>
    </row>
    <row r="38" spans="1:9" ht="20.149999999999999" customHeight="1">
      <c r="A38" s="548" t="s">
        <v>53</v>
      </c>
      <c r="B38" s="537"/>
      <c r="C38" s="537"/>
      <c r="D38" s="137">
        <v>78656</v>
      </c>
      <c r="E38" s="137">
        <v>-3706</v>
      </c>
      <c r="F38" s="137"/>
      <c r="G38" s="137">
        <v>74950</v>
      </c>
      <c r="H38" s="137"/>
      <c r="I38" s="138">
        <v>2.2999999999999998</v>
      </c>
    </row>
    <row r="39" spans="1:9" ht="20.149999999999999" customHeight="1" thickBot="1">
      <c r="A39" s="549" t="s">
        <v>54</v>
      </c>
      <c r="B39" s="549"/>
      <c r="C39" s="549"/>
      <c r="D39" s="139">
        <v>73266</v>
      </c>
      <c r="E39" s="169"/>
      <c r="F39" s="137"/>
      <c r="G39" s="137">
        <v>73266</v>
      </c>
      <c r="H39" s="139"/>
      <c r="I39" s="139"/>
    </row>
    <row r="40" spans="1:9" ht="12.65" customHeight="1">
      <c r="A40" s="26"/>
      <c r="B40" s="26"/>
      <c r="C40" s="136"/>
      <c r="D40" s="76"/>
      <c r="E40" s="186"/>
      <c r="F40" s="186"/>
      <c r="G40" s="186"/>
      <c r="H40" s="26"/>
      <c r="I40" s="26"/>
    </row>
    <row r="41" spans="1:9" ht="58" customHeight="1">
      <c r="A41" s="422" t="s">
        <v>178</v>
      </c>
      <c r="B41" s="422"/>
      <c r="C41" s="422"/>
      <c r="D41" s="422"/>
      <c r="E41" s="422"/>
      <c r="F41" s="422"/>
      <c r="G41" s="422"/>
      <c r="H41" s="422"/>
      <c r="I41" s="422"/>
    </row>
    <row r="42" spans="1:9" ht="12.65" customHeight="1">
      <c r="A42" s="26"/>
      <c r="B42" s="26"/>
      <c r="C42" s="136"/>
      <c r="D42" s="76"/>
      <c r="E42" s="26"/>
      <c r="F42" s="26"/>
      <c r="G42" s="26"/>
      <c r="H42" s="26"/>
      <c r="I42" s="26"/>
    </row>
    <row r="43" spans="1:9" ht="38.15" customHeight="1">
      <c r="A43" s="26" t="s">
        <v>28</v>
      </c>
      <c r="B43" s="422" t="s">
        <v>230</v>
      </c>
      <c r="C43" s="422"/>
      <c r="D43" s="422"/>
      <c r="E43" s="422"/>
      <c r="F43" s="422"/>
      <c r="G43" s="422"/>
      <c r="H43" s="422"/>
      <c r="I43" s="422"/>
    </row>
    <row r="44" spans="1:9" ht="12.65" customHeight="1">
      <c r="A44" s="26"/>
      <c r="B44" s="26"/>
      <c r="C44" s="136"/>
      <c r="D44" s="76"/>
      <c r="E44" s="26"/>
      <c r="F44" s="26"/>
      <c r="G44" s="26"/>
      <c r="H44" s="26"/>
      <c r="I44" s="26"/>
    </row>
    <row r="45" spans="1:9" ht="58" customHeight="1">
      <c r="A45" s="26" t="s">
        <v>28</v>
      </c>
      <c r="B45" s="422" t="s">
        <v>221</v>
      </c>
      <c r="C45" s="422"/>
      <c r="D45" s="422"/>
      <c r="E45" s="422"/>
      <c r="F45" s="422"/>
      <c r="G45" s="422"/>
      <c r="H45" s="422"/>
      <c r="I45" s="422"/>
    </row>
    <row r="46" spans="1:9" ht="12.65" customHeight="1">
      <c r="A46" s="26"/>
      <c r="B46" s="26"/>
      <c r="C46" s="136"/>
      <c r="D46" s="76"/>
      <c r="E46" s="26"/>
      <c r="F46" s="26"/>
      <c r="G46" s="26"/>
      <c r="H46" s="26"/>
      <c r="I46" s="26"/>
    </row>
    <row r="47" spans="1:9" ht="38.15" customHeight="1">
      <c r="A47" s="422" t="s">
        <v>156</v>
      </c>
      <c r="B47" s="422"/>
      <c r="C47" s="422"/>
      <c r="D47" s="422"/>
      <c r="E47" s="422"/>
      <c r="F47" s="422"/>
      <c r="G47" s="422"/>
      <c r="H47" s="422"/>
      <c r="I47" s="422"/>
    </row>
  </sheetData>
  <mergeCells count="27">
    <mergeCell ref="A41:I41"/>
    <mergeCell ref="B43:I43"/>
    <mergeCell ref="B45:I45"/>
    <mergeCell ref="A47:I47"/>
    <mergeCell ref="A39:C39"/>
    <mergeCell ref="H37:I37"/>
    <mergeCell ref="A38:C38"/>
    <mergeCell ref="A35:I35"/>
    <mergeCell ref="A36:I36"/>
    <mergeCell ref="C37:D37"/>
    <mergeCell ref="F37:G37"/>
    <mergeCell ref="A24:I24"/>
    <mergeCell ref="B26:I26"/>
    <mergeCell ref="A29:I29"/>
    <mergeCell ref="A31:I31"/>
    <mergeCell ref="B33:I33"/>
    <mergeCell ref="A22:I22"/>
    <mergeCell ref="A1:I1"/>
    <mergeCell ref="A6:I6"/>
    <mergeCell ref="B8:I8"/>
    <mergeCell ref="B10:I10"/>
    <mergeCell ref="A12:I12"/>
    <mergeCell ref="B14:I14"/>
    <mergeCell ref="C16:I16"/>
    <mergeCell ref="B18:I18"/>
    <mergeCell ref="A20:I20"/>
    <mergeCell ref="A4:J4"/>
  </mergeCells>
  <hyperlinks>
    <hyperlink ref="A1" location="TdM!A1" display="Retour à la table des matières" xr:uid="{5E22A2CB-CA48-4FC1-A0F2-9C50163AA88A}"/>
    <hyperlink ref="A1:I1" location="TM!A1" display="Retour à la table des matières" xr:uid="{4CEA9F4D-90DB-44B7-80AD-B83D10426535}"/>
  </hyperlinks>
  <pageMargins left="0.43307086614173229" right="0.23622047244094491" top="0.74803149606299213" bottom="0.74803149606299213" header="0.31496062992125984" footer="0.31496062992125984"/>
  <pageSetup paperSize="5" fitToHeight="2" orientation="portrait" r:id="rId1"/>
  <rowBreaks count="4" manualBreakCount="4">
    <brk id="21" max="16383" man="1"/>
    <brk id="26" max="16383" man="1"/>
    <brk id="27" max="16383" man="1"/>
    <brk id="28"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5">
    <tabColor rgb="FF92D050"/>
    <pageSetUpPr fitToPage="1"/>
  </sheetPr>
  <dimension ref="A1:O32"/>
  <sheetViews>
    <sheetView showGridLines="0" showZeros="0" zoomScaleNormal="100" workbookViewId="0">
      <selection activeCell="I35" sqref="I35"/>
    </sheetView>
  </sheetViews>
  <sheetFormatPr baseColWidth="10" defaultColWidth="11.453125" defaultRowHeight="16.399999999999999" customHeight="1"/>
  <cols>
    <col min="1" max="1" width="4.453125" style="39" customWidth="1"/>
    <col min="2" max="2" width="2.54296875" style="39" customWidth="1"/>
    <col min="3" max="3" width="11.54296875" style="39" customWidth="1"/>
    <col min="4" max="4" width="12.7265625" style="39" customWidth="1"/>
    <col min="5" max="5" width="18.54296875" style="39" customWidth="1"/>
    <col min="6" max="6" width="15.54296875" style="39" customWidth="1"/>
    <col min="7" max="7" width="2.1796875" style="39" customWidth="1"/>
    <col min="8" max="8" width="12.7265625" style="39" customWidth="1"/>
    <col min="9" max="9" width="18.54296875" style="39" customWidth="1"/>
    <col min="10" max="10" width="15.54296875" style="39" customWidth="1"/>
    <col min="11" max="11" width="2.1796875" style="125" customWidth="1"/>
    <col min="12" max="12" width="17.54296875" style="125" customWidth="1"/>
    <col min="13" max="13" width="2.1796875" style="125" customWidth="1"/>
    <col min="14" max="14" width="18.54296875" style="125" customWidth="1"/>
    <col min="15" max="16384" width="11.453125" style="39"/>
  </cols>
  <sheetData>
    <row r="1" spans="1:15" s="173" customFormat="1" ht="14.15" customHeight="1">
      <c r="A1" s="425" t="s">
        <v>23</v>
      </c>
      <c r="B1" s="425"/>
      <c r="C1" s="425"/>
      <c r="D1" s="425"/>
      <c r="E1" s="425"/>
      <c r="F1" s="425"/>
      <c r="G1" s="425"/>
      <c r="H1" s="425"/>
      <c r="I1" s="425"/>
      <c r="J1" s="425"/>
      <c r="K1" s="425"/>
      <c r="L1" s="425"/>
      <c r="M1" s="425"/>
      <c r="N1" s="425"/>
    </row>
    <row r="2" spans="1:15" ht="25" customHeight="1">
      <c r="A2" s="436" t="s">
        <v>409</v>
      </c>
      <c r="B2" s="436"/>
      <c r="C2" s="436"/>
      <c r="D2" s="436"/>
      <c r="E2" s="436"/>
      <c r="F2" s="436"/>
      <c r="G2" s="436"/>
      <c r="H2" s="436"/>
      <c r="I2" s="436"/>
      <c r="J2" s="436"/>
      <c r="K2" s="436"/>
      <c r="L2" s="436"/>
      <c r="M2" s="436"/>
      <c r="N2" s="436"/>
    </row>
    <row r="3" spans="1:15" ht="12.65" customHeight="1">
      <c r="A3" s="446"/>
      <c r="B3" s="446"/>
      <c r="C3" s="446"/>
      <c r="D3" s="446"/>
      <c r="E3" s="446"/>
      <c r="F3" s="446"/>
      <c r="G3" s="446"/>
      <c r="H3" s="446"/>
      <c r="I3" s="446"/>
      <c r="J3" s="446"/>
      <c r="K3" s="446"/>
      <c r="L3" s="446"/>
      <c r="M3" s="446"/>
      <c r="N3" s="446"/>
    </row>
    <row r="4" spans="1:15" ht="18" customHeight="1">
      <c r="A4" s="155" t="s">
        <v>238</v>
      </c>
      <c r="B4" s="155"/>
      <c r="C4" s="83"/>
      <c r="D4" s="83"/>
      <c r="E4" s="83"/>
      <c r="F4" s="83"/>
      <c r="G4" s="83"/>
      <c r="H4" s="83"/>
      <c r="I4" s="83"/>
      <c r="J4" s="83"/>
      <c r="K4" s="71"/>
      <c r="L4" s="71"/>
      <c r="M4" s="266"/>
      <c r="N4" s="71"/>
    </row>
    <row r="5" spans="1:15" ht="12.75" customHeight="1">
      <c r="A5" s="446"/>
      <c r="B5" s="446"/>
      <c r="C5" s="446"/>
      <c r="D5" s="446"/>
      <c r="E5" s="446"/>
      <c r="F5" s="446"/>
      <c r="G5" s="446"/>
      <c r="H5" s="446"/>
      <c r="I5" s="446"/>
      <c r="J5" s="446"/>
      <c r="K5" s="446"/>
      <c r="L5" s="446"/>
      <c r="M5" s="446"/>
      <c r="N5" s="446"/>
    </row>
    <row r="6" spans="1:15" ht="25.5" customHeight="1">
      <c r="A6" s="447" t="s">
        <v>172</v>
      </c>
      <c r="B6" s="447"/>
      <c r="C6" s="553"/>
      <c r="D6" s="553"/>
      <c r="E6" s="553"/>
      <c r="F6" s="553"/>
      <c r="G6" s="553"/>
      <c r="H6" s="553"/>
      <c r="I6" s="553"/>
      <c r="J6" s="553"/>
      <c r="K6" s="553"/>
      <c r="L6" s="553"/>
      <c r="M6" s="553"/>
      <c r="N6" s="553"/>
    </row>
    <row r="7" spans="1:15" ht="60.5" customHeight="1">
      <c r="A7" s="452"/>
      <c r="B7" s="452"/>
      <c r="C7" s="452"/>
      <c r="D7" s="437" t="s">
        <v>89</v>
      </c>
      <c r="E7" s="437"/>
      <c r="F7" s="437"/>
      <c r="G7" s="49"/>
      <c r="H7" s="453" t="s">
        <v>92</v>
      </c>
      <c r="I7" s="453"/>
      <c r="J7" s="453"/>
      <c r="K7" s="80"/>
      <c r="L7" s="263" t="s">
        <v>276</v>
      </c>
      <c r="M7" s="265"/>
      <c r="N7" s="80" t="s">
        <v>366</v>
      </c>
    </row>
    <row r="8" spans="1:15" ht="20.5" customHeight="1">
      <c r="A8" s="452"/>
      <c r="B8" s="452"/>
      <c r="C8" s="452"/>
      <c r="D8" s="134" t="s">
        <v>143</v>
      </c>
      <c r="E8" s="134" t="s">
        <v>158</v>
      </c>
      <c r="F8" s="134" t="s">
        <v>144</v>
      </c>
      <c r="G8" s="121"/>
      <c r="H8" s="121" t="s">
        <v>143</v>
      </c>
      <c r="I8" s="121" t="s">
        <v>158</v>
      </c>
      <c r="J8" s="121" t="s">
        <v>144</v>
      </c>
      <c r="K8" s="140"/>
      <c r="L8" s="121" t="s">
        <v>143</v>
      </c>
      <c r="M8" s="140"/>
      <c r="N8" s="134" t="s">
        <v>143</v>
      </c>
    </row>
    <row r="9" spans="1:15" ht="20.5" customHeight="1">
      <c r="A9" s="550" t="s">
        <v>381</v>
      </c>
      <c r="B9" s="550"/>
      <c r="C9" s="550"/>
      <c r="D9" s="108">
        <v>172756</v>
      </c>
      <c r="E9" s="126">
        <v>3.8</v>
      </c>
      <c r="F9" s="127">
        <v>25</v>
      </c>
      <c r="G9" s="108"/>
      <c r="H9" s="108">
        <v>-175210</v>
      </c>
      <c r="I9" s="126">
        <v>2.6</v>
      </c>
      <c r="J9" s="127">
        <v>25.4</v>
      </c>
      <c r="K9" s="141"/>
      <c r="L9" s="108">
        <v>-1500</v>
      </c>
      <c r="M9" s="141"/>
      <c r="N9" s="107">
        <v>-3954</v>
      </c>
    </row>
    <row r="10" spans="1:15" ht="20.5" customHeight="1">
      <c r="A10" s="551" t="s">
        <v>335</v>
      </c>
      <c r="B10" s="551"/>
      <c r="C10" s="551"/>
      <c r="D10" s="354">
        <v>166492</v>
      </c>
      <c r="E10" s="346">
        <v>3.7</v>
      </c>
      <c r="F10" s="347">
        <v>25</v>
      </c>
      <c r="G10" s="354"/>
      <c r="H10" s="354">
        <v>-170757</v>
      </c>
      <c r="I10" s="346">
        <v>1.5</v>
      </c>
      <c r="J10" s="347">
        <v>25.6</v>
      </c>
      <c r="K10" s="367"/>
      <c r="L10" s="354">
        <v>-2000</v>
      </c>
      <c r="M10" s="367"/>
      <c r="N10" s="336">
        <v>-6265</v>
      </c>
    </row>
    <row r="11" spans="1:15" ht="20.149999999999999" customHeight="1">
      <c r="A11" s="550" t="s">
        <v>284</v>
      </c>
      <c r="B11" s="550"/>
      <c r="C11" s="550"/>
      <c r="D11" s="108">
        <v>160529</v>
      </c>
      <c r="E11" s="126">
        <v>2.8</v>
      </c>
      <c r="F11" s="127">
        <v>24.9</v>
      </c>
      <c r="G11" s="108"/>
      <c r="H11" s="108">
        <v>-168184</v>
      </c>
      <c r="I11" s="126">
        <v>4.3</v>
      </c>
      <c r="J11" s="127">
        <v>26.1</v>
      </c>
      <c r="K11" s="141"/>
      <c r="L11" s="108">
        <v>0</v>
      </c>
      <c r="M11" s="141"/>
      <c r="N11" s="107">
        <v>-7655</v>
      </c>
      <c r="O11" s="106"/>
    </row>
    <row r="12" spans="1:15" ht="20.149999999999999" customHeight="1">
      <c r="A12" s="551" t="s">
        <v>237</v>
      </c>
      <c r="B12" s="551"/>
      <c r="C12" s="551"/>
      <c r="D12" s="354">
        <v>156088</v>
      </c>
      <c r="E12" s="346">
        <v>7.2</v>
      </c>
      <c r="F12" s="347">
        <v>25.3</v>
      </c>
      <c r="G12" s="354"/>
      <c r="H12" s="354">
        <v>-161263</v>
      </c>
      <c r="I12" s="346">
        <v>6.4</v>
      </c>
      <c r="J12" s="347">
        <v>26.1</v>
      </c>
      <c r="K12" s="367"/>
      <c r="L12" s="325"/>
      <c r="M12" s="367"/>
      <c r="N12" s="354">
        <v>-5175</v>
      </c>
      <c r="O12" s="106"/>
    </row>
    <row r="13" spans="1:15" ht="20.149999999999999" customHeight="1">
      <c r="A13" s="550" t="s">
        <v>216</v>
      </c>
      <c r="B13" s="550"/>
      <c r="C13" s="550"/>
      <c r="D13" s="108">
        <v>145541</v>
      </c>
      <c r="E13" s="126">
        <v>0.9</v>
      </c>
      <c r="F13" s="127">
        <v>25</v>
      </c>
      <c r="G13" s="108"/>
      <c r="H13" s="108">
        <v>-151535</v>
      </c>
      <c r="I13" s="126">
        <v>2.8</v>
      </c>
      <c r="J13" s="127">
        <v>26</v>
      </c>
      <c r="K13" s="141"/>
      <c r="L13" s="108">
        <v>0</v>
      </c>
      <c r="M13" s="141"/>
      <c r="N13" s="107">
        <v>-5994</v>
      </c>
      <c r="O13" s="106"/>
    </row>
    <row r="14" spans="1:15" ht="20.149999999999999" customHeight="1">
      <c r="A14" s="551" t="s">
        <v>179</v>
      </c>
      <c r="B14" s="551"/>
      <c r="C14" s="551"/>
      <c r="D14" s="354">
        <v>144243</v>
      </c>
      <c r="E14" s="346">
        <v>3.9</v>
      </c>
      <c r="F14" s="347">
        <v>25.9</v>
      </c>
      <c r="G14" s="354"/>
      <c r="H14" s="354">
        <v>-147369</v>
      </c>
      <c r="I14" s="346">
        <v>8.1</v>
      </c>
      <c r="J14" s="347">
        <v>26.5</v>
      </c>
      <c r="K14" s="367"/>
      <c r="L14" s="354"/>
      <c r="M14" s="367"/>
      <c r="N14" s="354">
        <v>-3126</v>
      </c>
      <c r="O14" s="106"/>
    </row>
    <row r="15" spans="1:15" ht="20.149999999999999" customHeight="1">
      <c r="A15" s="550" t="s">
        <v>165</v>
      </c>
      <c r="B15" s="550"/>
      <c r="C15" s="550"/>
      <c r="D15" s="108">
        <v>138839</v>
      </c>
      <c r="E15" s="126">
        <v>13.2</v>
      </c>
      <c r="F15" s="127">
        <v>27.4</v>
      </c>
      <c r="G15" s="108"/>
      <c r="H15" s="108">
        <v>-136272</v>
      </c>
      <c r="I15" s="126">
        <v>7.2</v>
      </c>
      <c r="J15" s="127">
        <v>26.9</v>
      </c>
      <c r="K15" s="141"/>
      <c r="L15" s="108"/>
      <c r="M15" s="141"/>
      <c r="N15" s="108">
        <v>2567</v>
      </c>
      <c r="O15" s="106"/>
    </row>
    <row r="16" spans="1:15" ht="20.149999999999999" customHeight="1">
      <c r="A16" s="551" t="s">
        <v>41</v>
      </c>
      <c r="B16" s="551"/>
      <c r="C16" s="551"/>
      <c r="D16" s="354">
        <v>122700</v>
      </c>
      <c r="E16" s="346">
        <v>4.9000000000000004</v>
      </c>
      <c r="F16" s="347">
        <v>27.2</v>
      </c>
      <c r="G16" s="75"/>
      <c r="H16" s="354">
        <v>-127078</v>
      </c>
      <c r="I16" s="346">
        <v>10.4</v>
      </c>
      <c r="J16" s="347">
        <v>28.2</v>
      </c>
      <c r="K16" s="368"/>
      <c r="L16" s="336"/>
      <c r="M16" s="368"/>
      <c r="N16" s="336">
        <v>-4378</v>
      </c>
      <c r="O16" s="106"/>
    </row>
    <row r="17" spans="1:15" ht="20.149999999999999" customHeight="1">
      <c r="A17" s="550" t="s">
        <v>42</v>
      </c>
      <c r="B17" s="550"/>
      <c r="C17" s="550"/>
      <c r="D17" s="108">
        <v>116974</v>
      </c>
      <c r="E17" s="126">
        <v>1.9</v>
      </c>
      <c r="F17" s="127">
        <v>25.4</v>
      </c>
      <c r="G17" s="74"/>
      <c r="H17" s="108">
        <v>-115129</v>
      </c>
      <c r="I17" s="126">
        <v>7.5</v>
      </c>
      <c r="J17" s="127">
        <v>25</v>
      </c>
      <c r="K17" s="142"/>
      <c r="L17" s="107"/>
      <c r="M17" s="142"/>
      <c r="N17" s="107">
        <v>1845</v>
      </c>
    </row>
    <row r="18" spans="1:15" ht="20.149999999999999" customHeight="1">
      <c r="A18" s="551" t="s">
        <v>43</v>
      </c>
      <c r="B18" s="551"/>
      <c r="C18" s="551"/>
      <c r="D18" s="354">
        <v>114764</v>
      </c>
      <c r="E18" s="346">
        <v>5.8</v>
      </c>
      <c r="F18" s="347">
        <v>26.1</v>
      </c>
      <c r="G18" s="75"/>
      <c r="H18" s="354">
        <v>-107089</v>
      </c>
      <c r="I18" s="346">
        <v>1.4</v>
      </c>
      <c r="J18" s="347">
        <v>24.4</v>
      </c>
      <c r="K18" s="368"/>
      <c r="L18" s="336"/>
      <c r="M18" s="368"/>
      <c r="N18" s="336">
        <v>7675</v>
      </c>
    </row>
    <row r="19" spans="1:15" ht="20.149999999999999" customHeight="1">
      <c r="A19" s="550" t="s">
        <v>44</v>
      </c>
      <c r="B19" s="550"/>
      <c r="C19" s="550"/>
      <c r="D19" s="108">
        <v>108423</v>
      </c>
      <c r="E19" s="126">
        <v>5.2</v>
      </c>
      <c r="F19" s="127">
        <v>25.9</v>
      </c>
      <c r="G19" s="74"/>
      <c r="H19" s="108">
        <v>-105619</v>
      </c>
      <c r="I19" s="126">
        <v>6.5</v>
      </c>
      <c r="J19" s="127">
        <v>25.2</v>
      </c>
      <c r="K19" s="142"/>
      <c r="L19" s="107"/>
      <c r="M19" s="142"/>
      <c r="N19" s="107">
        <v>2804</v>
      </c>
    </row>
    <row r="20" spans="1:15" ht="20.149999999999999" customHeight="1">
      <c r="A20" s="551" t="s">
        <v>45</v>
      </c>
      <c r="B20" s="551"/>
      <c r="C20" s="551"/>
      <c r="D20" s="354">
        <v>103095</v>
      </c>
      <c r="E20" s="346">
        <v>2.9</v>
      </c>
      <c r="F20" s="347">
        <v>25.8</v>
      </c>
      <c r="G20" s="75"/>
      <c r="H20" s="354">
        <v>-99151</v>
      </c>
      <c r="I20" s="346">
        <v>2.2999999999999998</v>
      </c>
      <c r="J20" s="347">
        <v>24.8</v>
      </c>
      <c r="K20" s="368"/>
      <c r="L20" s="354"/>
      <c r="M20" s="368"/>
      <c r="N20" s="336">
        <v>3944</v>
      </c>
    </row>
    <row r="21" spans="1:15" ht="20.149999999999999" customHeight="1">
      <c r="A21" s="550" t="s">
        <v>46</v>
      </c>
      <c r="B21" s="550"/>
      <c r="C21" s="550"/>
      <c r="D21" s="108">
        <v>100171</v>
      </c>
      <c r="E21" s="126">
        <v>4.4000000000000004</v>
      </c>
      <c r="F21" s="127">
        <v>25.8</v>
      </c>
      <c r="G21" s="108"/>
      <c r="H21" s="108">
        <v>-96902</v>
      </c>
      <c r="I21" s="126">
        <v>0.2</v>
      </c>
      <c r="J21" s="127">
        <v>25</v>
      </c>
      <c r="K21" s="141"/>
      <c r="L21" s="108"/>
      <c r="M21" s="141"/>
      <c r="N21" s="107">
        <v>3269</v>
      </c>
    </row>
    <row r="22" spans="1:15" ht="20.149999999999999" customHeight="1">
      <c r="A22" s="551" t="s">
        <v>47</v>
      </c>
      <c r="B22" s="551"/>
      <c r="C22" s="551"/>
      <c r="D22" s="354">
        <v>95989</v>
      </c>
      <c r="E22" s="346">
        <v>2.8</v>
      </c>
      <c r="F22" s="347">
        <v>25.5</v>
      </c>
      <c r="G22" s="354"/>
      <c r="H22" s="354">
        <v>-96719</v>
      </c>
      <c r="I22" s="346">
        <v>1.2</v>
      </c>
      <c r="J22" s="347">
        <v>25.7</v>
      </c>
      <c r="K22" s="367"/>
      <c r="L22" s="354"/>
      <c r="M22" s="367"/>
      <c r="N22" s="336">
        <v>-730</v>
      </c>
    </row>
    <row r="23" spans="1:15" ht="20.149999999999999" customHeight="1">
      <c r="A23" s="550" t="s">
        <v>48</v>
      </c>
      <c r="B23" s="550"/>
      <c r="C23" s="550"/>
      <c r="D23" s="108">
        <v>93355</v>
      </c>
      <c r="E23" s="126">
        <v>6.2</v>
      </c>
      <c r="F23" s="127">
        <v>25.5</v>
      </c>
      <c r="G23" s="108"/>
      <c r="H23" s="108">
        <v>-95614</v>
      </c>
      <c r="I23" s="126">
        <v>4.8</v>
      </c>
      <c r="J23" s="127">
        <v>26.1</v>
      </c>
      <c r="K23" s="141"/>
      <c r="L23" s="108"/>
      <c r="M23" s="141"/>
      <c r="N23" s="107">
        <v>-2259</v>
      </c>
    </row>
    <row r="24" spans="1:15" ht="20.149999999999999" customHeight="1">
      <c r="A24" s="551" t="s">
        <v>49</v>
      </c>
      <c r="B24" s="551"/>
      <c r="C24" s="551"/>
      <c r="D24" s="354">
        <v>87887</v>
      </c>
      <c r="E24" s="346">
        <v>1.8</v>
      </c>
      <c r="F24" s="347">
        <v>24.7</v>
      </c>
      <c r="G24" s="354"/>
      <c r="H24" s="354">
        <v>-91212</v>
      </c>
      <c r="I24" s="346">
        <v>2.7</v>
      </c>
      <c r="J24" s="347">
        <v>25.7</v>
      </c>
      <c r="K24" s="367"/>
      <c r="L24" s="354"/>
      <c r="M24" s="367"/>
      <c r="N24" s="354">
        <v>-3325</v>
      </c>
    </row>
    <row r="25" spans="1:15" ht="20.149999999999999" customHeight="1">
      <c r="A25" s="550" t="s">
        <v>51</v>
      </c>
      <c r="B25" s="550"/>
      <c r="C25" s="550"/>
      <c r="D25" s="108">
        <v>86346</v>
      </c>
      <c r="E25" s="126">
        <v>4.0999999999999996</v>
      </c>
      <c r="F25" s="127">
        <v>25</v>
      </c>
      <c r="G25" s="108"/>
      <c r="H25" s="108">
        <v>-88843</v>
      </c>
      <c r="I25" s="126">
        <v>3.9</v>
      </c>
      <c r="J25" s="127">
        <v>25.7</v>
      </c>
      <c r="K25" s="141"/>
      <c r="L25" s="108"/>
      <c r="M25" s="141"/>
      <c r="N25" s="108">
        <v>-2497</v>
      </c>
      <c r="O25" s="106"/>
    </row>
    <row r="26" spans="1:15" ht="20.149999999999999" customHeight="1">
      <c r="A26" s="551" t="s">
        <v>52</v>
      </c>
      <c r="B26" s="551"/>
      <c r="C26" s="551"/>
      <c r="D26" s="354">
        <v>82930</v>
      </c>
      <c r="E26" s="346">
        <v>5.4</v>
      </c>
      <c r="F26" s="347">
        <v>25.2</v>
      </c>
      <c r="G26" s="354"/>
      <c r="H26" s="354">
        <v>-85469</v>
      </c>
      <c r="I26" s="346">
        <v>4.5</v>
      </c>
      <c r="J26" s="347">
        <v>26</v>
      </c>
      <c r="K26" s="367"/>
      <c r="L26" s="354"/>
      <c r="M26" s="367"/>
      <c r="N26" s="354">
        <v>-2539</v>
      </c>
      <c r="O26" s="106"/>
    </row>
    <row r="27" spans="1:15" ht="20.149999999999999" customHeight="1">
      <c r="A27" s="550" t="s">
        <v>53</v>
      </c>
      <c r="B27" s="550"/>
      <c r="C27" s="550"/>
      <c r="D27" s="108">
        <v>78656</v>
      </c>
      <c r="E27" s="126">
        <v>2.2999999999999998</v>
      </c>
      <c r="F27" s="127">
        <v>24.9</v>
      </c>
      <c r="G27" s="108"/>
      <c r="H27" s="108">
        <v>-81759</v>
      </c>
      <c r="I27" s="126">
        <v>4.4000000000000004</v>
      </c>
      <c r="J27" s="127">
        <v>25.9</v>
      </c>
      <c r="K27" s="141"/>
      <c r="L27" s="108"/>
      <c r="M27" s="141"/>
      <c r="N27" s="108">
        <v>-3103</v>
      </c>
      <c r="O27" s="106"/>
    </row>
    <row r="28" spans="1:15" ht="20.149999999999999" customHeight="1">
      <c r="A28" s="551" t="s">
        <v>54</v>
      </c>
      <c r="B28" s="551"/>
      <c r="C28" s="551"/>
      <c r="D28" s="354">
        <v>76851</v>
      </c>
      <c r="E28" s="346">
        <v>0.2</v>
      </c>
      <c r="F28" s="347">
        <v>24.4</v>
      </c>
      <c r="G28" s="354"/>
      <c r="H28" s="354">
        <v>-78281</v>
      </c>
      <c r="I28" s="346">
        <v>4.0999999999999996</v>
      </c>
      <c r="J28" s="347">
        <v>24.8</v>
      </c>
      <c r="K28" s="367"/>
      <c r="L28" s="354"/>
      <c r="M28" s="367"/>
      <c r="N28" s="354">
        <v>-1430</v>
      </c>
      <c r="O28" s="106"/>
    </row>
    <row r="29" spans="1:15" ht="20.149999999999999" customHeight="1">
      <c r="A29" s="550" t="s">
        <v>56</v>
      </c>
      <c r="B29" s="550"/>
      <c r="C29" s="550"/>
      <c r="D29" s="108">
        <v>76675</v>
      </c>
      <c r="E29" s="126">
        <v>5</v>
      </c>
      <c r="F29" s="127">
        <v>25</v>
      </c>
      <c r="G29" s="108"/>
      <c r="H29" s="108">
        <v>-75191</v>
      </c>
      <c r="I29" s="126">
        <v>5.7</v>
      </c>
      <c r="J29" s="127">
        <v>24.5</v>
      </c>
      <c r="K29" s="141"/>
      <c r="L29" s="108"/>
      <c r="M29" s="141"/>
      <c r="N29" s="108">
        <v>1484</v>
      </c>
      <c r="O29" s="106"/>
    </row>
    <row r="30" spans="1:15" ht="20.149999999999999" customHeight="1" thickBot="1">
      <c r="A30" s="552" t="s">
        <v>57</v>
      </c>
      <c r="B30" s="552"/>
      <c r="C30" s="552"/>
      <c r="D30" s="337">
        <v>72997</v>
      </c>
      <c r="E30" s="362" t="s">
        <v>361</v>
      </c>
      <c r="F30" s="369">
        <v>25</v>
      </c>
      <c r="G30" s="337"/>
      <c r="H30" s="337">
        <v>-71150</v>
      </c>
      <c r="I30" s="362" t="s">
        <v>361</v>
      </c>
      <c r="J30" s="369">
        <v>24.4</v>
      </c>
      <c r="K30" s="370"/>
      <c r="L30" s="337"/>
      <c r="M30" s="370"/>
      <c r="N30" s="337">
        <v>1847</v>
      </c>
      <c r="O30" s="106"/>
    </row>
    <row r="31" spans="1:15" ht="38.15" customHeight="1">
      <c r="A31" s="47" t="s">
        <v>291</v>
      </c>
      <c r="B31" s="47"/>
      <c r="C31" s="537" t="s">
        <v>431</v>
      </c>
      <c r="D31" s="537"/>
      <c r="E31" s="537"/>
      <c r="F31" s="537"/>
      <c r="G31" s="537"/>
      <c r="H31" s="537"/>
      <c r="I31" s="537"/>
      <c r="J31" s="537"/>
      <c r="K31" s="537"/>
      <c r="L31" s="537"/>
      <c r="M31" s="537"/>
      <c r="N31" s="537"/>
    </row>
    <row r="32" spans="1:15" ht="16.399999999999999" customHeight="1">
      <c r="A32" s="47" t="s">
        <v>33</v>
      </c>
      <c r="B32" s="537" t="s">
        <v>374</v>
      </c>
      <c r="C32" s="537"/>
      <c r="D32" s="537"/>
      <c r="E32" s="537"/>
      <c r="F32" s="537"/>
      <c r="G32" s="537"/>
      <c r="H32" s="537"/>
      <c r="I32" s="537"/>
      <c r="J32" s="537"/>
      <c r="K32" s="537"/>
      <c r="L32" s="537"/>
      <c r="M32" s="537"/>
      <c r="N32" s="537"/>
    </row>
  </sheetData>
  <mergeCells count="33">
    <mergeCell ref="A9:C9"/>
    <mergeCell ref="A26:C26"/>
    <mergeCell ref="A27:C27"/>
    <mergeCell ref="A21:C21"/>
    <mergeCell ref="A22:C22"/>
    <mergeCell ref="A10:C10"/>
    <mergeCell ref="A12:C12"/>
    <mergeCell ref="A24:C24"/>
    <mergeCell ref="A25:C25"/>
    <mergeCell ref="A1:N1"/>
    <mergeCell ref="A3:N3"/>
    <mergeCell ref="A5:N5"/>
    <mergeCell ref="A6:N6"/>
    <mergeCell ref="A7:C7"/>
    <mergeCell ref="D7:F7"/>
    <mergeCell ref="H7:J7"/>
    <mergeCell ref="A2:N2"/>
    <mergeCell ref="A8:C8"/>
    <mergeCell ref="A11:C11"/>
    <mergeCell ref="B32:N32"/>
    <mergeCell ref="A18:C18"/>
    <mergeCell ref="A19:C19"/>
    <mergeCell ref="A20:C20"/>
    <mergeCell ref="A13:C13"/>
    <mergeCell ref="A14:C14"/>
    <mergeCell ref="A15:C15"/>
    <mergeCell ref="C31:N31"/>
    <mergeCell ref="A16:C16"/>
    <mergeCell ref="A17:C17"/>
    <mergeCell ref="A28:C28"/>
    <mergeCell ref="A29:C29"/>
    <mergeCell ref="A30:C30"/>
    <mergeCell ref="A23:C23"/>
  </mergeCells>
  <hyperlinks>
    <hyperlink ref="A1" location="TdM!A1" display="Retour à la table des matières" xr:uid="{00000000-0004-0000-2100-000000000000}"/>
    <hyperlink ref="A1:N1" location="TM!A1" display="Retour à la table des matières" xr:uid="{AA56635D-DFF0-4640-A9B0-99D9DCA6AB19}"/>
  </hyperlinks>
  <pageMargins left="0.43307086614173229" right="0.23622047244094491" top="0.74803149606299213" bottom="0.74803149606299213" header="0.31496062992125984" footer="0.31496062992125984"/>
  <pageSetup paperSize="5" scale="86" orientation="landscape" r:id="rId1"/>
  <ignoredErrors>
    <ignoredError sqref="A32"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6">
    <tabColor rgb="FF92D050"/>
    <pageSetUpPr fitToPage="1"/>
  </sheetPr>
  <dimension ref="A1:P32"/>
  <sheetViews>
    <sheetView showGridLines="0" showZeros="0" zoomScaleNormal="100" workbookViewId="0">
      <selection sqref="A1:P1"/>
    </sheetView>
  </sheetViews>
  <sheetFormatPr baseColWidth="10" defaultColWidth="11.453125" defaultRowHeight="16.399999999999999" customHeight="1"/>
  <cols>
    <col min="1" max="1" width="4.54296875" style="39" customWidth="1"/>
    <col min="2" max="2" width="2.54296875" style="39" customWidth="1"/>
    <col min="3" max="3" width="11.453125" style="39" customWidth="1"/>
    <col min="4" max="4" width="10.54296875" style="39" customWidth="1"/>
    <col min="5" max="5" width="17.7265625" style="39" customWidth="1"/>
    <col min="6" max="6" width="16.7265625" style="39" customWidth="1"/>
    <col min="7" max="7" width="3.453125" style="39" customWidth="1"/>
    <col min="8" max="8" width="17.90625" style="39" customWidth="1"/>
    <col min="9" max="9" width="18" style="39" customWidth="1"/>
    <col min="10" max="10" width="3.453125" style="39" customWidth="1"/>
    <col min="11" max="11" width="10.54296875" style="39" customWidth="1"/>
    <col min="12" max="12" width="18.81640625" style="39" customWidth="1"/>
    <col min="13" max="13" width="3.453125" style="39" customWidth="1"/>
    <col min="14" max="14" width="10.54296875" style="39" customWidth="1"/>
    <col min="15" max="15" width="18.54296875" style="39" customWidth="1"/>
    <col min="16" max="16" width="16.453125" style="39" customWidth="1"/>
    <col min="17" max="16384" width="11.453125" style="39"/>
  </cols>
  <sheetData>
    <row r="1" spans="1:16" s="173" customFormat="1" ht="14.15" customHeight="1">
      <c r="A1" s="425" t="s">
        <v>23</v>
      </c>
      <c r="B1" s="425"/>
      <c r="C1" s="425"/>
      <c r="D1" s="425"/>
      <c r="E1" s="425"/>
      <c r="F1" s="425"/>
      <c r="G1" s="425"/>
      <c r="H1" s="425"/>
      <c r="I1" s="425"/>
      <c r="J1" s="425"/>
      <c r="K1" s="425"/>
      <c r="L1" s="425"/>
      <c r="M1" s="425"/>
      <c r="N1" s="425"/>
      <c r="O1" s="425"/>
      <c r="P1" s="425"/>
    </row>
    <row r="2" spans="1:16" ht="25" customHeight="1">
      <c r="A2" s="436" t="s">
        <v>409</v>
      </c>
      <c r="B2" s="436"/>
      <c r="C2" s="436"/>
      <c r="D2" s="436"/>
      <c r="E2" s="436"/>
      <c r="F2" s="436"/>
      <c r="G2" s="436"/>
      <c r="H2" s="436"/>
      <c r="I2" s="436"/>
      <c r="J2" s="436"/>
      <c r="K2" s="436"/>
      <c r="L2" s="436"/>
      <c r="M2" s="436"/>
      <c r="N2" s="436"/>
      <c r="O2" s="436"/>
      <c r="P2" s="436"/>
    </row>
    <row r="3" spans="1:16" ht="12.65" customHeight="1">
      <c r="A3" s="446"/>
      <c r="B3" s="446"/>
      <c r="C3" s="446"/>
      <c r="D3" s="446"/>
      <c r="E3" s="446"/>
      <c r="F3" s="446"/>
      <c r="G3" s="446"/>
      <c r="H3" s="446"/>
      <c r="I3" s="446"/>
      <c r="J3" s="446"/>
      <c r="K3" s="446"/>
      <c r="L3" s="446"/>
      <c r="M3" s="446"/>
      <c r="N3" s="446"/>
      <c r="O3" s="446"/>
      <c r="P3" s="446"/>
    </row>
    <row r="4" spans="1:16" ht="18" customHeight="1">
      <c r="A4" s="155" t="s">
        <v>245</v>
      </c>
      <c r="B4" s="155"/>
      <c r="C4" s="83"/>
      <c r="D4" s="83"/>
      <c r="E4" s="83"/>
      <c r="F4" s="83"/>
      <c r="G4" s="83"/>
      <c r="H4" s="83"/>
      <c r="I4" s="83"/>
      <c r="J4" s="83"/>
      <c r="K4" s="83"/>
      <c r="L4" s="71"/>
      <c r="M4" s="71"/>
      <c r="N4" s="71"/>
      <c r="O4" s="71"/>
      <c r="P4" s="71"/>
    </row>
    <row r="5" spans="1:16" ht="12.75" customHeight="1">
      <c r="A5" s="446"/>
      <c r="B5" s="446"/>
      <c r="C5" s="446"/>
      <c r="D5" s="446"/>
      <c r="E5" s="446"/>
      <c r="F5" s="446"/>
      <c r="G5" s="446"/>
      <c r="H5" s="446"/>
      <c r="I5" s="446"/>
      <c r="J5" s="446"/>
      <c r="K5" s="446"/>
      <c r="L5" s="446"/>
      <c r="M5" s="446"/>
      <c r="N5" s="446"/>
      <c r="O5" s="446"/>
      <c r="P5" s="446"/>
    </row>
    <row r="6" spans="1:16" ht="25" customHeight="1">
      <c r="A6" s="447" t="s">
        <v>173</v>
      </c>
      <c r="B6" s="447"/>
      <c r="C6" s="447"/>
      <c r="D6" s="447"/>
      <c r="E6" s="447"/>
      <c r="F6" s="447"/>
      <c r="G6" s="447"/>
      <c r="H6" s="447"/>
      <c r="I6" s="447"/>
      <c r="J6" s="447"/>
      <c r="K6" s="447"/>
      <c r="L6" s="447"/>
      <c r="M6" s="447"/>
      <c r="N6" s="447"/>
      <c r="O6" s="447"/>
      <c r="P6" s="447"/>
    </row>
    <row r="7" spans="1:16" ht="61.5" customHeight="1">
      <c r="A7" s="452"/>
      <c r="B7" s="452"/>
      <c r="C7" s="452"/>
      <c r="D7" s="453" t="s">
        <v>281</v>
      </c>
      <c r="E7" s="453"/>
      <c r="F7" s="453"/>
      <c r="G7" s="80"/>
      <c r="H7" s="437" t="s">
        <v>5</v>
      </c>
      <c r="I7" s="437"/>
      <c r="J7" s="80"/>
      <c r="K7" s="453" t="s">
        <v>6</v>
      </c>
      <c r="L7" s="453"/>
      <c r="M7" s="80"/>
      <c r="N7" s="437" t="s">
        <v>89</v>
      </c>
      <c r="O7" s="437"/>
      <c r="P7" s="437"/>
    </row>
    <row r="8" spans="1:16" ht="20.5" customHeight="1">
      <c r="A8" s="452"/>
      <c r="B8" s="452"/>
      <c r="C8" s="452"/>
      <c r="D8" s="121" t="s">
        <v>143</v>
      </c>
      <c r="E8" s="134" t="s">
        <v>158</v>
      </c>
      <c r="F8" s="121" t="s">
        <v>144</v>
      </c>
      <c r="G8" s="49"/>
      <c r="H8" s="134" t="s">
        <v>143</v>
      </c>
      <c r="I8" s="134" t="s">
        <v>158</v>
      </c>
      <c r="J8" s="49"/>
      <c r="K8" s="121" t="s">
        <v>143</v>
      </c>
      <c r="L8" s="121" t="s">
        <v>158</v>
      </c>
      <c r="M8" s="49"/>
      <c r="N8" s="134" t="s">
        <v>143</v>
      </c>
      <c r="O8" s="134" t="s">
        <v>158</v>
      </c>
      <c r="P8" s="134" t="s">
        <v>144</v>
      </c>
    </row>
    <row r="9" spans="1:16" ht="20.5" customHeight="1">
      <c r="A9" s="550" t="s">
        <v>381</v>
      </c>
      <c r="B9" s="550"/>
      <c r="C9" s="550"/>
      <c r="D9" s="108">
        <v>133366</v>
      </c>
      <c r="E9" s="126">
        <v>3.8</v>
      </c>
      <c r="F9" s="127">
        <v>19.3</v>
      </c>
      <c r="G9" s="143"/>
      <c r="H9" s="108">
        <v>6442</v>
      </c>
      <c r="I9" s="377">
        <v>10.1</v>
      </c>
      <c r="J9" s="143"/>
      <c r="K9" s="108">
        <v>32948</v>
      </c>
      <c r="L9" s="144">
        <v>2.5</v>
      </c>
      <c r="M9" s="108">
        <v>0</v>
      </c>
      <c r="N9" s="108">
        <v>172756</v>
      </c>
      <c r="O9" s="126">
        <v>3.8</v>
      </c>
      <c r="P9" s="127">
        <v>25</v>
      </c>
    </row>
    <row r="10" spans="1:16" ht="20.5" customHeight="1">
      <c r="A10" s="551" t="s">
        <v>335</v>
      </c>
      <c r="B10" s="551"/>
      <c r="C10" s="551"/>
      <c r="D10" s="354">
        <v>128508</v>
      </c>
      <c r="E10" s="346">
        <v>3.1</v>
      </c>
      <c r="F10" s="347">
        <v>19.3</v>
      </c>
      <c r="G10" s="371"/>
      <c r="H10" s="354">
        <v>5853</v>
      </c>
      <c r="I10" s="378">
        <v>9.5</v>
      </c>
      <c r="J10" s="371"/>
      <c r="K10" s="354">
        <v>32131</v>
      </c>
      <c r="L10" s="364">
        <v>5.0999999999999996</v>
      </c>
      <c r="M10" s="354">
        <v>0</v>
      </c>
      <c r="N10" s="354">
        <v>166492</v>
      </c>
      <c r="O10" s="346">
        <v>3.7</v>
      </c>
      <c r="P10" s="347">
        <v>25</v>
      </c>
    </row>
    <row r="11" spans="1:16" ht="20.149999999999999" customHeight="1">
      <c r="A11" s="550" t="s">
        <v>284</v>
      </c>
      <c r="B11" s="550"/>
      <c r="C11" s="550"/>
      <c r="D11" s="108">
        <v>124605</v>
      </c>
      <c r="E11" s="126">
        <v>3.9</v>
      </c>
      <c r="F11" s="127">
        <v>19.3</v>
      </c>
      <c r="G11" s="143"/>
      <c r="H11" s="108">
        <v>5347</v>
      </c>
      <c r="I11" s="377">
        <v>-6</v>
      </c>
      <c r="J11" s="143"/>
      <c r="K11" s="108">
        <v>30577</v>
      </c>
      <c r="L11" s="144">
        <v>0.3</v>
      </c>
      <c r="M11" s="108">
        <v>0</v>
      </c>
      <c r="N11" s="108">
        <v>160529</v>
      </c>
      <c r="O11" s="126">
        <v>2.8</v>
      </c>
      <c r="P11" s="127">
        <v>24.9</v>
      </c>
    </row>
    <row r="12" spans="1:16" ht="20.149999999999999" customHeight="1">
      <c r="A12" s="551" t="s">
        <v>237</v>
      </c>
      <c r="B12" s="551"/>
      <c r="C12" s="551"/>
      <c r="D12" s="354">
        <v>119901</v>
      </c>
      <c r="E12" s="346">
        <v>9.6</v>
      </c>
      <c r="F12" s="347">
        <v>19.399999999999999</v>
      </c>
      <c r="G12" s="371">
        <v>0</v>
      </c>
      <c r="H12" s="354">
        <v>5689</v>
      </c>
      <c r="I12" s="378">
        <v>8.5</v>
      </c>
      <c r="J12" s="371">
        <v>0</v>
      </c>
      <c r="K12" s="354">
        <v>30498</v>
      </c>
      <c r="L12" s="364">
        <v>-1.2</v>
      </c>
      <c r="M12" s="354">
        <v>0</v>
      </c>
      <c r="N12" s="354">
        <v>156088</v>
      </c>
      <c r="O12" s="346">
        <v>7.2</v>
      </c>
      <c r="P12" s="347">
        <v>25.3</v>
      </c>
    </row>
    <row r="13" spans="1:16" ht="20.149999999999999" customHeight="1">
      <c r="A13" s="550" t="s">
        <v>216</v>
      </c>
      <c r="B13" s="550"/>
      <c r="C13" s="550"/>
      <c r="D13" s="108">
        <v>109424</v>
      </c>
      <c r="E13" s="126">
        <v>0.5</v>
      </c>
      <c r="F13" s="127">
        <v>18.8</v>
      </c>
      <c r="G13" s="143"/>
      <c r="H13" s="108">
        <v>5241</v>
      </c>
      <c r="I13" s="377">
        <v>-20.8</v>
      </c>
      <c r="J13" s="143"/>
      <c r="K13" s="108">
        <v>30876</v>
      </c>
      <c r="L13" s="144">
        <v>7.4</v>
      </c>
      <c r="M13" s="108"/>
      <c r="N13" s="108">
        <v>145541</v>
      </c>
      <c r="O13" s="126">
        <v>0.9</v>
      </c>
      <c r="P13" s="127">
        <v>25</v>
      </c>
    </row>
    <row r="14" spans="1:16" ht="20.149999999999999" customHeight="1">
      <c r="A14" s="551" t="s">
        <v>179</v>
      </c>
      <c r="B14" s="551"/>
      <c r="C14" s="551"/>
      <c r="D14" s="354">
        <v>108886</v>
      </c>
      <c r="E14" s="346">
        <v>5</v>
      </c>
      <c r="F14" s="347">
        <v>19.600000000000001</v>
      </c>
      <c r="G14" s="371"/>
      <c r="H14" s="354">
        <v>6620</v>
      </c>
      <c r="I14" s="378">
        <v>11.1</v>
      </c>
      <c r="J14" s="371"/>
      <c r="K14" s="354">
        <v>28737</v>
      </c>
      <c r="L14" s="346">
        <v>-1.5</v>
      </c>
      <c r="M14" s="354"/>
      <c r="N14" s="354">
        <v>144243</v>
      </c>
      <c r="O14" s="346">
        <v>3.9</v>
      </c>
      <c r="P14" s="347">
        <v>25.9</v>
      </c>
    </row>
    <row r="15" spans="1:16" ht="20.149999999999999" customHeight="1">
      <c r="A15" s="550" t="s">
        <v>165</v>
      </c>
      <c r="B15" s="550"/>
      <c r="C15" s="550"/>
      <c r="D15" s="108">
        <v>103695</v>
      </c>
      <c r="E15" s="126">
        <v>18.5</v>
      </c>
      <c r="F15" s="127">
        <v>20.399999999999999</v>
      </c>
      <c r="G15" s="143"/>
      <c r="H15" s="108">
        <v>5960</v>
      </c>
      <c r="I15" s="377">
        <v>32.700000000000003</v>
      </c>
      <c r="J15" s="143"/>
      <c r="K15" s="108">
        <v>29184</v>
      </c>
      <c r="L15" s="126">
        <v>-5</v>
      </c>
      <c r="M15" s="108"/>
      <c r="N15" s="108">
        <v>138839</v>
      </c>
      <c r="O15" s="126">
        <v>13.2</v>
      </c>
      <c r="P15" s="127">
        <v>27.4</v>
      </c>
    </row>
    <row r="16" spans="1:16" ht="20.149999999999999" customHeight="1">
      <c r="A16" s="551" t="s">
        <v>41</v>
      </c>
      <c r="B16" s="551"/>
      <c r="C16" s="551"/>
      <c r="D16" s="354">
        <v>87493</v>
      </c>
      <c r="E16" s="346">
        <v>0.2</v>
      </c>
      <c r="F16" s="347">
        <v>19.399999999999999</v>
      </c>
      <c r="G16" s="303"/>
      <c r="H16" s="354">
        <v>4491</v>
      </c>
      <c r="I16" s="378">
        <v>1.6</v>
      </c>
      <c r="J16" s="303"/>
      <c r="K16" s="354">
        <v>30716</v>
      </c>
      <c r="L16" s="346">
        <v>21.8</v>
      </c>
      <c r="M16" s="303"/>
      <c r="N16" s="354">
        <v>122700</v>
      </c>
      <c r="O16" s="346">
        <v>4.9000000000000004</v>
      </c>
      <c r="P16" s="347">
        <v>27.2</v>
      </c>
    </row>
    <row r="17" spans="1:16" ht="20.149999999999999" customHeight="1">
      <c r="A17" s="550" t="s">
        <v>42</v>
      </c>
      <c r="B17" s="550"/>
      <c r="C17" s="550"/>
      <c r="D17" s="108">
        <v>87327</v>
      </c>
      <c r="E17" s="126">
        <v>1.4</v>
      </c>
      <c r="F17" s="127">
        <v>19</v>
      </c>
      <c r="G17" s="145"/>
      <c r="H17" s="108">
        <v>4419</v>
      </c>
      <c r="I17" s="377">
        <v>-20.3</v>
      </c>
      <c r="J17" s="145"/>
      <c r="K17" s="108">
        <v>25228</v>
      </c>
      <c r="L17" s="126">
        <v>9.1</v>
      </c>
      <c r="M17" s="145"/>
      <c r="N17" s="108">
        <v>116974</v>
      </c>
      <c r="O17" s="126">
        <v>1.9</v>
      </c>
      <c r="P17" s="127">
        <v>25.4</v>
      </c>
    </row>
    <row r="18" spans="1:16" ht="20.149999999999999" customHeight="1">
      <c r="A18" s="551" t="s">
        <v>43</v>
      </c>
      <c r="B18" s="551"/>
      <c r="C18" s="551"/>
      <c r="D18" s="354">
        <v>86096</v>
      </c>
      <c r="E18" s="346">
        <v>6.5</v>
      </c>
      <c r="F18" s="347">
        <v>19.600000000000001</v>
      </c>
      <c r="G18" s="303"/>
      <c r="H18" s="354">
        <v>5548</v>
      </c>
      <c r="I18" s="378">
        <v>8.9</v>
      </c>
      <c r="J18" s="303"/>
      <c r="K18" s="354">
        <v>23120</v>
      </c>
      <c r="L18" s="346">
        <v>2.8</v>
      </c>
      <c r="M18" s="303"/>
      <c r="N18" s="354">
        <v>114764</v>
      </c>
      <c r="O18" s="346">
        <v>5.8</v>
      </c>
      <c r="P18" s="347">
        <v>26.1</v>
      </c>
    </row>
    <row r="19" spans="1:16" ht="20.149999999999999" customHeight="1">
      <c r="A19" s="550" t="s">
        <v>44</v>
      </c>
      <c r="B19" s="550"/>
      <c r="C19" s="550"/>
      <c r="D19" s="108">
        <v>80845</v>
      </c>
      <c r="E19" s="126">
        <v>3.6</v>
      </c>
      <c r="F19" s="127">
        <v>19.3</v>
      </c>
      <c r="G19" s="145"/>
      <c r="H19" s="108">
        <v>5093</v>
      </c>
      <c r="I19" s="377">
        <v>4</v>
      </c>
      <c r="J19" s="145"/>
      <c r="K19" s="108">
        <v>22485</v>
      </c>
      <c r="L19" s="127">
        <v>11.4</v>
      </c>
      <c r="M19" s="145"/>
      <c r="N19" s="108">
        <v>108423</v>
      </c>
      <c r="O19" s="126">
        <v>5.2</v>
      </c>
      <c r="P19" s="127">
        <v>25.9</v>
      </c>
    </row>
    <row r="20" spans="1:16" ht="20.149999999999999" customHeight="1">
      <c r="A20" s="551" t="s">
        <v>45</v>
      </c>
      <c r="B20" s="551"/>
      <c r="C20" s="551"/>
      <c r="D20" s="354">
        <v>78017</v>
      </c>
      <c r="E20" s="346">
        <v>2.2999999999999998</v>
      </c>
      <c r="F20" s="347">
        <v>19.5</v>
      </c>
      <c r="G20" s="303"/>
      <c r="H20" s="354">
        <v>4899</v>
      </c>
      <c r="I20" s="378">
        <v>-2.2999999999999998</v>
      </c>
      <c r="J20" s="303"/>
      <c r="K20" s="354">
        <v>20179</v>
      </c>
      <c r="L20" s="346">
        <v>6.8</v>
      </c>
      <c r="M20" s="303"/>
      <c r="N20" s="354">
        <v>103095</v>
      </c>
      <c r="O20" s="346">
        <v>2.9</v>
      </c>
      <c r="P20" s="347">
        <v>25.8</v>
      </c>
    </row>
    <row r="21" spans="1:16" ht="20.149999999999999" customHeight="1">
      <c r="A21" s="550" t="s">
        <v>46</v>
      </c>
      <c r="B21" s="550"/>
      <c r="C21" s="550"/>
      <c r="D21" s="108">
        <v>76257</v>
      </c>
      <c r="E21" s="126">
        <v>5.8</v>
      </c>
      <c r="F21" s="127">
        <v>19.7</v>
      </c>
      <c r="G21" s="143"/>
      <c r="H21" s="108">
        <v>5013</v>
      </c>
      <c r="I21" s="377">
        <v>-7.3</v>
      </c>
      <c r="J21" s="143"/>
      <c r="K21" s="108">
        <v>18901</v>
      </c>
      <c r="L21" s="144">
        <v>2</v>
      </c>
      <c r="M21" s="108"/>
      <c r="N21" s="108">
        <v>100171</v>
      </c>
      <c r="O21" s="126">
        <v>4.4000000000000004</v>
      </c>
      <c r="P21" s="127">
        <v>25.8</v>
      </c>
    </row>
    <row r="22" spans="1:16" ht="20.149999999999999" customHeight="1">
      <c r="A22" s="551" t="s">
        <v>47</v>
      </c>
      <c r="B22" s="551"/>
      <c r="C22" s="551"/>
      <c r="D22" s="354">
        <v>72043</v>
      </c>
      <c r="E22" s="346">
        <v>3.6</v>
      </c>
      <c r="F22" s="347">
        <v>19.100000000000001</v>
      </c>
      <c r="G22" s="371"/>
      <c r="H22" s="354">
        <v>5407</v>
      </c>
      <c r="I22" s="378">
        <v>3.1</v>
      </c>
      <c r="J22" s="371"/>
      <c r="K22" s="354">
        <v>18539</v>
      </c>
      <c r="L22" s="346">
        <v>-0.1</v>
      </c>
      <c r="M22" s="354"/>
      <c r="N22" s="354">
        <v>95989</v>
      </c>
      <c r="O22" s="346">
        <v>2.8</v>
      </c>
      <c r="P22" s="347">
        <v>25.5</v>
      </c>
    </row>
    <row r="23" spans="1:16" ht="20.149999999999999" customHeight="1">
      <c r="A23" s="550" t="s">
        <v>48</v>
      </c>
      <c r="B23" s="550"/>
      <c r="C23" s="550"/>
      <c r="D23" s="108">
        <v>69563</v>
      </c>
      <c r="E23" s="126">
        <v>3.6</v>
      </c>
      <c r="F23" s="127">
        <v>19</v>
      </c>
      <c r="G23" s="143"/>
      <c r="H23" s="108">
        <v>5242</v>
      </c>
      <c r="I23" s="377">
        <v>62.2</v>
      </c>
      <c r="J23" s="143"/>
      <c r="K23" s="108">
        <v>18550</v>
      </c>
      <c r="L23" s="126">
        <v>5.9</v>
      </c>
      <c r="M23" s="108"/>
      <c r="N23" s="108">
        <v>93355</v>
      </c>
      <c r="O23" s="126">
        <v>6.2</v>
      </c>
      <c r="P23" s="127">
        <v>25.5</v>
      </c>
    </row>
    <row r="24" spans="1:16" ht="20.149999999999999" customHeight="1">
      <c r="A24" s="551" t="s">
        <v>49</v>
      </c>
      <c r="B24" s="551"/>
      <c r="C24" s="551"/>
      <c r="D24" s="354">
        <v>67138</v>
      </c>
      <c r="E24" s="346">
        <v>4.0999999999999996</v>
      </c>
      <c r="F24" s="347">
        <v>18.899999999999999</v>
      </c>
      <c r="G24" s="371"/>
      <c r="H24" s="354">
        <v>3232</v>
      </c>
      <c r="I24" s="378">
        <v>-31.9</v>
      </c>
      <c r="J24" s="371"/>
      <c r="K24" s="354">
        <v>17517</v>
      </c>
      <c r="L24" s="346">
        <v>2.2999999999999998</v>
      </c>
      <c r="M24" s="354"/>
      <c r="N24" s="354">
        <v>87887</v>
      </c>
      <c r="O24" s="346">
        <v>1.8</v>
      </c>
      <c r="P24" s="347">
        <v>24.7</v>
      </c>
    </row>
    <row r="25" spans="1:16" ht="20.149999999999999" customHeight="1">
      <c r="A25" s="550" t="s">
        <v>51</v>
      </c>
      <c r="B25" s="550"/>
      <c r="C25" s="550"/>
      <c r="D25" s="108">
        <v>64482</v>
      </c>
      <c r="E25" s="126">
        <v>6.4</v>
      </c>
      <c r="F25" s="127">
        <v>18.600000000000001</v>
      </c>
      <c r="G25" s="143"/>
      <c r="H25" s="108">
        <v>4749</v>
      </c>
      <c r="I25" s="377">
        <v>-1.8</v>
      </c>
      <c r="J25" s="143"/>
      <c r="K25" s="108">
        <v>17115</v>
      </c>
      <c r="L25" s="126">
        <v>-2.2000000000000002</v>
      </c>
      <c r="M25" s="108"/>
      <c r="N25" s="108">
        <v>86346</v>
      </c>
      <c r="O25" s="126">
        <v>4.0999999999999996</v>
      </c>
      <c r="P25" s="127">
        <v>25</v>
      </c>
    </row>
    <row r="26" spans="1:16" ht="20.149999999999999" customHeight="1">
      <c r="A26" s="551" t="s">
        <v>52</v>
      </c>
      <c r="B26" s="551"/>
      <c r="C26" s="551"/>
      <c r="D26" s="354">
        <v>60599</v>
      </c>
      <c r="E26" s="346">
        <v>6.9</v>
      </c>
      <c r="F26" s="347">
        <v>18.399999999999999</v>
      </c>
      <c r="G26" s="371"/>
      <c r="H26" s="354">
        <v>4838</v>
      </c>
      <c r="I26" s="378">
        <v>-0.8</v>
      </c>
      <c r="J26" s="371"/>
      <c r="K26" s="354">
        <v>17493</v>
      </c>
      <c r="L26" s="346">
        <v>2.2000000000000002</v>
      </c>
      <c r="N26" s="354">
        <v>82930</v>
      </c>
      <c r="O26" s="346">
        <v>5.4</v>
      </c>
      <c r="P26" s="347">
        <v>25.2</v>
      </c>
    </row>
    <row r="27" spans="1:16" ht="20.149999999999999" customHeight="1">
      <c r="A27" s="550" t="s">
        <v>53</v>
      </c>
      <c r="B27" s="550"/>
      <c r="C27" s="550"/>
      <c r="D27" s="108">
        <v>56668</v>
      </c>
      <c r="E27" s="126">
        <v>0.2</v>
      </c>
      <c r="F27" s="127">
        <v>18</v>
      </c>
      <c r="G27" s="143"/>
      <c r="H27" s="108">
        <v>4878</v>
      </c>
      <c r="I27" s="377">
        <v>-2.6</v>
      </c>
      <c r="J27" s="143"/>
      <c r="K27" s="108">
        <v>17110</v>
      </c>
      <c r="L27" s="126">
        <v>12.1</v>
      </c>
      <c r="M27" s="108"/>
      <c r="N27" s="108">
        <v>78656</v>
      </c>
      <c r="O27" s="126">
        <v>2.2999999999999998</v>
      </c>
      <c r="P27" s="127">
        <v>24.9</v>
      </c>
    </row>
    <row r="28" spans="1:16" ht="20.149999999999999" customHeight="1">
      <c r="A28" s="551" t="s">
        <v>54</v>
      </c>
      <c r="B28" s="551"/>
      <c r="C28" s="551"/>
      <c r="D28" s="354">
        <v>56577</v>
      </c>
      <c r="E28" s="346">
        <v>-0.3</v>
      </c>
      <c r="F28" s="347">
        <v>17.899999999999999</v>
      </c>
      <c r="G28" s="371"/>
      <c r="H28" s="354">
        <v>5007</v>
      </c>
      <c r="I28" s="378">
        <v>-0.1</v>
      </c>
      <c r="J28" s="371"/>
      <c r="K28" s="354">
        <v>15267</v>
      </c>
      <c r="L28" s="346">
        <v>2.5</v>
      </c>
      <c r="M28" s="354"/>
      <c r="N28" s="354">
        <v>76851</v>
      </c>
      <c r="O28" s="346">
        <v>0.2</v>
      </c>
      <c r="P28" s="347">
        <v>24.4</v>
      </c>
    </row>
    <row r="29" spans="1:16" ht="20.149999999999999" customHeight="1">
      <c r="A29" s="550" t="s">
        <v>56</v>
      </c>
      <c r="B29" s="550"/>
      <c r="C29" s="550"/>
      <c r="D29" s="108">
        <v>56764</v>
      </c>
      <c r="E29" s="126">
        <v>3.8</v>
      </c>
      <c r="F29" s="127">
        <v>18.5</v>
      </c>
      <c r="G29" s="143"/>
      <c r="H29" s="108">
        <v>5013</v>
      </c>
      <c r="I29" s="377">
        <v>-19.100000000000001</v>
      </c>
      <c r="J29" s="143"/>
      <c r="K29" s="108">
        <v>14898</v>
      </c>
      <c r="L29" s="126">
        <v>23.1</v>
      </c>
      <c r="M29" s="64"/>
      <c r="N29" s="108">
        <v>76675</v>
      </c>
      <c r="O29" s="126">
        <v>5</v>
      </c>
      <c r="P29" s="127">
        <v>25</v>
      </c>
    </row>
    <row r="30" spans="1:16" ht="20.149999999999999" customHeight="1" thickBot="1">
      <c r="A30" s="552" t="s">
        <v>57</v>
      </c>
      <c r="B30" s="552"/>
      <c r="C30" s="552"/>
      <c r="D30" s="337">
        <v>54697</v>
      </c>
      <c r="E30" s="362" t="s">
        <v>361</v>
      </c>
      <c r="F30" s="369">
        <v>18.8</v>
      </c>
      <c r="G30" s="372"/>
      <c r="H30" s="337">
        <v>6200</v>
      </c>
      <c r="I30" s="360" t="s">
        <v>361</v>
      </c>
      <c r="J30" s="372"/>
      <c r="K30" s="337">
        <v>12100</v>
      </c>
      <c r="L30" s="362" t="s">
        <v>361</v>
      </c>
      <c r="M30" s="337"/>
      <c r="N30" s="337">
        <v>72997</v>
      </c>
      <c r="O30" s="362" t="s">
        <v>361</v>
      </c>
      <c r="P30" s="369">
        <v>25</v>
      </c>
    </row>
    <row r="31" spans="1:16" ht="38.15" customHeight="1">
      <c r="A31" s="26" t="s">
        <v>291</v>
      </c>
      <c r="B31" s="26"/>
      <c r="C31" s="537" t="s">
        <v>431</v>
      </c>
      <c r="D31" s="537"/>
      <c r="E31" s="537"/>
      <c r="F31" s="537"/>
      <c r="G31" s="537"/>
      <c r="H31" s="537"/>
      <c r="I31" s="537"/>
      <c r="J31" s="537"/>
      <c r="K31" s="537"/>
      <c r="L31" s="537"/>
      <c r="M31" s="537"/>
      <c r="N31" s="537"/>
      <c r="O31" s="537"/>
      <c r="P31" s="537"/>
    </row>
    <row r="32" spans="1:16" ht="20.149999999999999" customHeight="1">
      <c r="A32" s="26" t="s">
        <v>33</v>
      </c>
      <c r="B32" s="537" t="s">
        <v>211</v>
      </c>
      <c r="C32" s="537"/>
      <c r="D32" s="537"/>
      <c r="E32" s="537"/>
      <c r="F32" s="537"/>
      <c r="G32" s="537"/>
      <c r="H32" s="537"/>
      <c r="I32" s="537"/>
      <c r="J32" s="537"/>
      <c r="K32" s="537"/>
      <c r="L32" s="537"/>
      <c r="M32" s="537"/>
      <c r="N32" s="537"/>
      <c r="O32" s="537"/>
      <c r="P32" s="537"/>
    </row>
  </sheetData>
  <mergeCells count="35">
    <mergeCell ref="B32:P32"/>
    <mergeCell ref="A1:P1"/>
    <mergeCell ref="A3:P3"/>
    <mergeCell ref="A5:P5"/>
    <mergeCell ref="C31:P31"/>
    <mergeCell ref="D7:F7"/>
    <mergeCell ref="K7:L7"/>
    <mergeCell ref="N7:P7"/>
    <mergeCell ref="A15:C15"/>
    <mergeCell ref="A16:C16"/>
    <mergeCell ref="A17:C17"/>
    <mergeCell ref="A18:C18"/>
    <mergeCell ref="A19:C19"/>
    <mergeCell ref="A20:C20"/>
    <mergeCell ref="A21:C21"/>
    <mergeCell ref="A22:C22"/>
    <mergeCell ref="A28:C28"/>
    <mergeCell ref="A29:C29"/>
    <mergeCell ref="A30:C30"/>
    <mergeCell ref="A7:C7"/>
    <mergeCell ref="A8:C8"/>
    <mergeCell ref="A14:C14"/>
    <mergeCell ref="A13:C13"/>
    <mergeCell ref="A10:C10"/>
    <mergeCell ref="H7:I7"/>
    <mergeCell ref="A2:P2"/>
    <mergeCell ref="A26:C26"/>
    <mergeCell ref="A27:C27"/>
    <mergeCell ref="A12:C12"/>
    <mergeCell ref="A23:C23"/>
    <mergeCell ref="A24:C24"/>
    <mergeCell ref="A25:C25"/>
    <mergeCell ref="A11:C11"/>
    <mergeCell ref="A9:C9"/>
    <mergeCell ref="A6:P6"/>
  </mergeCells>
  <hyperlinks>
    <hyperlink ref="A1" location="TdM!A1" display="Retour à la table des matières" xr:uid="{00000000-0004-0000-2200-000000000000}"/>
    <hyperlink ref="A1:P1" location="TM!A1" display="Retour à la table des matières" xr:uid="{BC8616B1-AEBF-4239-BFCA-BBE9FB517781}"/>
  </hyperlinks>
  <pageMargins left="0.43307086614173229" right="0.23622047244094491" top="0.74803149606299213" bottom="0.74803149606299213" header="0.31496062992125984" footer="0.31496062992125984"/>
  <pageSetup paperSize="5" scale="83" orientation="landscape" r:id="rId1"/>
  <ignoredErrors>
    <ignoredError sqref="A3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7">
    <tabColor rgb="FF92D050"/>
    <pageSetUpPr fitToPage="1"/>
  </sheetPr>
  <dimension ref="A1:M32"/>
  <sheetViews>
    <sheetView showGridLines="0" showZeros="0" topLeftCell="A3" zoomScaleNormal="100" workbookViewId="0">
      <selection sqref="A1:M1"/>
    </sheetView>
  </sheetViews>
  <sheetFormatPr baseColWidth="10" defaultColWidth="11.453125" defaultRowHeight="16.399999999999999" customHeight="1"/>
  <cols>
    <col min="1" max="1" width="7.1796875" style="14" customWidth="1"/>
    <col min="2" max="2" width="11.453125" style="14" customWidth="1"/>
    <col min="3" max="3" width="11.1796875" style="14" customWidth="1"/>
    <col min="4" max="4" width="18.54296875" style="14" customWidth="1"/>
    <col min="5" max="5" width="15.453125" style="14" customWidth="1"/>
    <col min="6" max="6" width="2.1796875" style="14" customWidth="1"/>
    <col min="7" max="7" width="9.453125" style="14" customWidth="1"/>
    <col min="8" max="8" width="18.54296875" style="14" customWidth="1"/>
    <col min="9" max="9" width="21.54296875" style="14" customWidth="1"/>
    <col min="10" max="10" width="2.1796875" style="14" customWidth="1"/>
    <col min="11" max="11" width="11" style="14" customWidth="1"/>
    <col min="12" max="12" width="18.54296875" style="14" customWidth="1"/>
    <col min="13" max="13" width="15.453125" style="14" customWidth="1"/>
    <col min="14" max="16384" width="11.453125" style="14"/>
  </cols>
  <sheetData>
    <row r="1" spans="1:13" s="173" customFormat="1" ht="14.15" customHeight="1">
      <c r="A1" s="425" t="s">
        <v>23</v>
      </c>
      <c r="B1" s="425"/>
      <c r="C1" s="425"/>
      <c r="D1" s="425"/>
      <c r="E1" s="425"/>
      <c r="F1" s="425"/>
      <c r="G1" s="425"/>
      <c r="H1" s="425"/>
      <c r="I1" s="425"/>
      <c r="J1" s="425"/>
      <c r="K1" s="425"/>
      <c r="L1" s="425"/>
      <c r="M1" s="425"/>
    </row>
    <row r="2" spans="1:13" ht="25" customHeight="1">
      <c r="A2" s="436" t="s">
        <v>409</v>
      </c>
      <c r="B2" s="436"/>
      <c r="C2" s="436"/>
      <c r="D2" s="436"/>
      <c r="E2" s="436"/>
      <c r="F2" s="436"/>
      <c r="G2" s="436"/>
      <c r="H2" s="436"/>
      <c r="I2" s="436"/>
      <c r="J2" s="436"/>
      <c r="K2" s="436"/>
      <c r="L2" s="436"/>
      <c r="M2" s="436"/>
    </row>
    <row r="3" spans="1:13" ht="12.65" customHeight="1">
      <c r="A3" s="455"/>
      <c r="B3" s="455"/>
      <c r="C3" s="455"/>
      <c r="D3" s="455"/>
      <c r="E3" s="455"/>
      <c r="F3" s="455"/>
      <c r="G3" s="455"/>
      <c r="H3" s="455"/>
      <c r="I3" s="455"/>
      <c r="J3" s="455"/>
      <c r="K3" s="455"/>
      <c r="L3" s="455"/>
      <c r="M3" s="455"/>
    </row>
    <row r="4" spans="1:13" ht="18" customHeight="1">
      <c r="A4" s="155" t="s">
        <v>253</v>
      </c>
      <c r="B4" s="83"/>
      <c r="C4" s="83"/>
      <c r="D4" s="83"/>
      <c r="E4" s="83"/>
      <c r="F4" s="83"/>
      <c r="G4" s="83"/>
      <c r="H4" s="83"/>
      <c r="I4" s="83"/>
      <c r="J4" s="71"/>
      <c r="K4" s="71"/>
      <c r="L4" s="71"/>
      <c r="M4" s="71"/>
    </row>
    <row r="5" spans="1:13" ht="12.75" customHeight="1">
      <c r="A5" s="455"/>
      <c r="B5" s="455"/>
      <c r="C5" s="455"/>
      <c r="D5" s="455"/>
      <c r="E5" s="455"/>
      <c r="F5" s="455"/>
      <c r="G5" s="455"/>
      <c r="H5" s="455"/>
      <c r="I5" s="455"/>
      <c r="J5" s="455"/>
      <c r="K5" s="455"/>
      <c r="L5" s="455"/>
      <c r="M5" s="455"/>
    </row>
    <row r="6" spans="1:13" ht="27.65" customHeight="1">
      <c r="A6" s="447" t="s">
        <v>174</v>
      </c>
      <c r="B6" s="447"/>
      <c r="C6" s="447"/>
      <c r="D6" s="447"/>
      <c r="E6" s="447"/>
      <c r="F6" s="447"/>
      <c r="G6" s="447"/>
      <c r="H6" s="447"/>
      <c r="I6" s="447"/>
      <c r="J6" s="447"/>
      <c r="K6" s="447"/>
      <c r="L6" s="447"/>
      <c r="M6" s="447"/>
    </row>
    <row r="7" spans="1:13" s="147" customFormat="1" ht="23.15" customHeight="1">
      <c r="A7" s="452"/>
      <c r="B7" s="452"/>
      <c r="C7" s="453" t="s">
        <v>35</v>
      </c>
      <c r="D7" s="453"/>
      <c r="E7" s="453"/>
      <c r="F7" s="49"/>
      <c r="G7" s="437" t="s">
        <v>7</v>
      </c>
      <c r="H7" s="437"/>
      <c r="I7" s="437"/>
      <c r="J7" s="80"/>
      <c r="K7" s="453" t="s">
        <v>92</v>
      </c>
      <c r="L7" s="453"/>
      <c r="M7" s="453"/>
    </row>
    <row r="8" spans="1:13" s="147" customFormat="1" ht="20.5" customHeight="1">
      <c r="A8" s="452"/>
      <c r="B8" s="452"/>
      <c r="C8" s="121" t="s">
        <v>143</v>
      </c>
      <c r="D8" s="121" t="s">
        <v>158</v>
      </c>
      <c r="E8" s="121" t="s">
        <v>144</v>
      </c>
      <c r="F8" s="49"/>
      <c r="G8" s="134" t="s">
        <v>143</v>
      </c>
      <c r="H8" s="134" t="s">
        <v>158</v>
      </c>
      <c r="I8" s="134" t="s">
        <v>161</v>
      </c>
      <c r="J8" s="121"/>
      <c r="K8" s="121" t="s">
        <v>143</v>
      </c>
      <c r="L8" s="121" t="s">
        <v>158</v>
      </c>
      <c r="M8" s="121" t="s">
        <v>144</v>
      </c>
    </row>
    <row r="9" spans="1:13" s="147" customFormat="1" ht="20.5" customHeight="1">
      <c r="A9" s="550" t="s">
        <v>381</v>
      </c>
      <c r="B9" s="550"/>
      <c r="C9" s="108">
        <v>-164279</v>
      </c>
      <c r="D9" s="126">
        <v>2.4</v>
      </c>
      <c r="E9" s="126">
        <v>23.8</v>
      </c>
      <c r="F9" s="108"/>
      <c r="G9" s="108">
        <v>-10931</v>
      </c>
      <c r="H9" s="126">
        <v>6.5</v>
      </c>
      <c r="I9" s="126">
        <v>6.3</v>
      </c>
      <c r="J9" s="146"/>
      <c r="K9" s="108">
        <v>-175210</v>
      </c>
      <c r="L9" s="126">
        <v>2.6</v>
      </c>
      <c r="M9" s="126">
        <v>25.4</v>
      </c>
    </row>
    <row r="10" spans="1:13" s="147" customFormat="1" ht="20.5" customHeight="1">
      <c r="A10" s="551" t="s">
        <v>335</v>
      </c>
      <c r="B10" s="551"/>
      <c r="C10" s="354">
        <v>-160489</v>
      </c>
      <c r="D10" s="346">
        <v>1.6</v>
      </c>
      <c r="E10" s="346">
        <v>24.1</v>
      </c>
      <c r="F10" s="354"/>
      <c r="G10" s="354">
        <v>-10268</v>
      </c>
      <c r="H10" s="346">
        <v>1.1000000000000001</v>
      </c>
      <c r="I10" s="346">
        <v>6.2</v>
      </c>
      <c r="J10" s="373"/>
      <c r="K10" s="354">
        <v>-170757</v>
      </c>
      <c r="L10" s="346">
        <v>1.5</v>
      </c>
      <c r="M10" s="346">
        <v>25.6</v>
      </c>
    </row>
    <row r="11" spans="1:13" ht="20.149999999999999" customHeight="1">
      <c r="A11" s="550" t="s">
        <v>284</v>
      </c>
      <c r="B11" s="550"/>
      <c r="C11" s="108">
        <v>-158029</v>
      </c>
      <c r="D11" s="126">
        <v>4.5</v>
      </c>
      <c r="E11" s="126">
        <v>24.5</v>
      </c>
      <c r="F11" s="108"/>
      <c r="G11" s="108">
        <v>-10155</v>
      </c>
      <c r="H11" s="126">
        <v>1.9</v>
      </c>
      <c r="I11" s="126">
        <v>6.3</v>
      </c>
      <c r="J11" s="146"/>
      <c r="K11" s="108">
        <v>-168184</v>
      </c>
      <c r="L11" s="126">
        <v>4.3</v>
      </c>
      <c r="M11" s="126">
        <v>26.1</v>
      </c>
    </row>
    <row r="12" spans="1:13" ht="20.149999999999999" customHeight="1">
      <c r="A12" s="551" t="s">
        <v>237</v>
      </c>
      <c r="B12" s="551"/>
      <c r="C12" s="354">
        <v>-151294</v>
      </c>
      <c r="D12" s="346">
        <v>6.9</v>
      </c>
      <c r="E12" s="346">
        <v>24.5</v>
      </c>
      <c r="F12" s="354"/>
      <c r="G12" s="354">
        <v>-9969</v>
      </c>
      <c r="H12" s="346">
        <v>-0.1</v>
      </c>
      <c r="I12" s="346">
        <v>6.4</v>
      </c>
      <c r="J12" s="373"/>
      <c r="K12" s="354">
        <v>-161263</v>
      </c>
      <c r="L12" s="346">
        <v>6.4</v>
      </c>
      <c r="M12" s="346">
        <v>26.1</v>
      </c>
    </row>
    <row r="13" spans="1:13" ht="20.149999999999999" customHeight="1">
      <c r="A13" s="550" t="s">
        <v>216</v>
      </c>
      <c r="B13" s="550"/>
      <c r="C13" s="108">
        <v>-141553</v>
      </c>
      <c r="D13" s="126">
        <v>3.2</v>
      </c>
      <c r="E13" s="126">
        <v>24.3</v>
      </c>
      <c r="F13" s="108"/>
      <c r="G13" s="108">
        <v>-9982</v>
      </c>
      <c r="H13" s="126">
        <v>-2.2999999999999998</v>
      </c>
      <c r="I13" s="126">
        <v>6.9</v>
      </c>
      <c r="J13" s="146"/>
      <c r="K13" s="108">
        <v>-151535</v>
      </c>
      <c r="L13" s="126">
        <v>2.8</v>
      </c>
      <c r="M13" s="126">
        <v>26</v>
      </c>
    </row>
    <row r="14" spans="1:13" ht="20.149999999999999" customHeight="1">
      <c r="A14" s="551" t="s">
        <v>179</v>
      </c>
      <c r="B14" s="551"/>
      <c r="C14" s="354">
        <v>-137147</v>
      </c>
      <c r="D14" s="346">
        <v>7.6</v>
      </c>
      <c r="E14" s="346">
        <v>24.7</v>
      </c>
      <c r="F14" s="354"/>
      <c r="G14" s="354">
        <v>-10222</v>
      </c>
      <c r="H14" s="346">
        <v>16.100000000000001</v>
      </c>
      <c r="I14" s="346">
        <v>7.1</v>
      </c>
      <c r="J14" s="373"/>
      <c r="K14" s="354">
        <v>-147369</v>
      </c>
      <c r="L14" s="346">
        <v>8.1</v>
      </c>
      <c r="M14" s="346">
        <v>26.5</v>
      </c>
    </row>
    <row r="15" spans="1:13" ht="20.149999999999999" customHeight="1">
      <c r="A15" s="550" t="s">
        <v>165</v>
      </c>
      <c r="B15" s="550"/>
      <c r="C15" s="108">
        <v>-127468</v>
      </c>
      <c r="D15" s="126">
        <v>6.9</v>
      </c>
      <c r="E15" s="126">
        <v>25.1</v>
      </c>
      <c r="F15" s="108"/>
      <c r="G15" s="108">
        <v>-8804</v>
      </c>
      <c r="H15" s="126">
        <v>12.2</v>
      </c>
      <c r="I15" s="126">
        <v>6.3</v>
      </c>
      <c r="J15" s="146"/>
      <c r="K15" s="108">
        <v>-136272</v>
      </c>
      <c r="L15" s="126">
        <v>7.2</v>
      </c>
      <c r="M15" s="126">
        <v>26.9</v>
      </c>
    </row>
    <row r="16" spans="1:13" ht="20.149999999999999" customHeight="1">
      <c r="A16" s="551" t="s">
        <v>41</v>
      </c>
      <c r="B16" s="551"/>
      <c r="C16" s="354">
        <v>-119230</v>
      </c>
      <c r="D16" s="346">
        <v>11.1</v>
      </c>
      <c r="E16" s="347">
        <v>26.4</v>
      </c>
      <c r="F16" s="303"/>
      <c r="G16" s="354">
        <v>-7848</v>
      </c>
      <c r="H16" s="346">
        <v>0.2</v>
      </c>
      <c r="I16" s="347">
        <v>6.4</v>
      </c>
      <c r="J16" s="75"/>
      <c r="K16" s="354">
        <v>-127078</v>
      </c>
      <c r="L16" s="346">
        <v>10.4</v>
      </c>
      <c r="M16" s="347">
        <v>28.2</v>
      </c>
    </row>
    <row r="17" spans="1:13" ht="20.149999999999999" customHeight="1">
      <c r="A17" s="550" t="s">
        <v>42</v>
      </c>
      <c r="B17" s="550"/>
      <c r="C17" s="108">
        <v>-107294</v>
      </c>
      <c r="D17" s="126">
        <v>9.3000000000000007</v>
      </c>
      <c r="E17" s="127">
        <v>23.3</v>
      </c>
      <c r="F17" s="145"/>
      <c r="G17" s="108">
        <v>-7835</v>
      </c>
      <c r="H17" s="126">
        <v>-11.8</v>
      </c>
      <c r="I17" s="127">
        <v>6.7</v>
      </c>
      <c r="J17" s="74"/>
      <c r="K17" s="108">
        <v>-115129</v>
      </c>
      <c r="L17" s="126">
        <v>7.5</v>
      </c>
      <c r="M17" s="127">
        <v>25</v>
      </c>
    </row>
    <row r="18" spans="1:13" ht="20.149999999999999" customHeight="1">
      <c r="A18" s="551" t="s">
        <v>43</v>
      </c>
      <c r="B18" s="551"/>
      <c r="C18" s="354">
        <v>-98209</v>
      </c>
      <c r="D18" s="346">
        <v>2</v>
      </c>
      <c r="E18" s="347">
        <v>22.3</v>
      </c>
      <c r="F18" s="303"/>
      <c r="G18" s="354">
        <v>-8880</v>
      </c>
      <c r="H18" s="346">
        <v>-5.3</v>
      </c>
      <c r="I18" s="347">
        <v>7.7</v>
      </c>
      <c r="J18" s="75"/>
      <c r="K18" s="354">
        <v>-107089</v>
      </c>
      <c r="L18" s="346">
        <v>1.4</v>
      </c>
      <c r="M18" s="347">
        <v>24.4</v>
      </c>
    </row>
    <row r="19" spans="1:13" ht="20.149999999999999" customHeight="1">
      <c r="A19" s="550" t="s">
        <v>44</v>
      </c>
      <c r="B19" s="550"/>
      <c r="C19" s="108">
        <v>-96243</v>
      </c>
      <c r="D19" s="126">
        <v>7.4</v>
      </c>
      <c r="E19" s="126">
        <v>23</v>
      </c>
      <c r="F19" s="145"/>
      <c r="G19" s="108">
        <v>-9376</v>
      </c>
      <c r="H19" s="126">
        <v>-1.7</v>
      </c>
      <c r="I19" s="126">
        <v>8.6</v>
      </c>
      <c r="J19" s="74"/>
      <c r="K19" s="108">
        <v>-105619</v>
      </c>
      <c r="L19" s="126">
        <v>6.5</v>
      </c>
      <c r="M19" s="126">
        <v>25.2</v>
      </c>
    </row>
    <row r="20" spans="1:13" ht="20.149999999999999" customHeight="1">
      <c r="A20" s="551" t="s">
        <v>45</v>
      </c>
      <c r="B20" s="551"/>
      <c r="C20" s="354">
        <v>-89612</v>
      </c>
      <c r="D20" s="346">
        <v>3.3</v>
      </c>
      <c r="E20" s="346">
        <v>22.4</v>
      </c>
      <c r="F20" s="303"/>
      <c r="G20" s="354">
        <v>-9539</v>
      </c>
      <c r="H20" s="346">
        <v>-5.8</v>
      </c>
      <c r="I20" s="346">
        <v>9.3000000000000007</v>
      </c>
      <c r="J20" s="75"/>
      <c r="K20" s="354">
        <v>-99151</v>
      </c>
      <c r="L20" s="346">
        <v>2.2999999999999998</v>
      </c>
      <c r="M20" s="346">
        <v>24.8</v>
      </c>
    </row>
    <row r="21" spans="1:13" ht="20.149999999999999" customHeight="1">
      <c r="A21" s="550" t="s">
        <v>46</v>
      </c>
      <c r="B21" s="550"/>
      <c r="C21" s="108">
        <v>-86778</v>
      </c>
      <c r="D21" s="126">
        <v>0.5</v>
      </c>
      <c r="E21" s="126">
        <v>22.4</v>
      </c>
      <c r="F21" s="108"/>
      <c r="G21" s="108">
        <v>-10124</v>
      </c>
      <c r="H21" s="126">
        <v>-2.1</v>
      </c>
      <c r="I21" s="126">
        <v>10.1</v>
      </c>
      <c r="J21" s="146"/>
      <c r="K21" s="108">
        <v>-96902</v>
      </c>
      <c r="L21" s="126">
        <v>0.2</v>
      </c>
      <c r="M21" s="126">
        <v>25</v>
      </c>
    </row>
    <row r="22" spans="1:13" ht="20.149999999999999" customHeight="1">
      <c r="A22" s="551" t="s">
        <v>47</v>
      </c>
      <c r="B22" s="551"/>
      <c r="C22" s="354">
        <v>-86373</v>
      </c>
      <c r="D22" s="346">
        <v>1.7</v>
      </c>
      <c r="E22" s="346">
        <v>22.9</v>
      </c>
      <c r="F22" s="354"/>
      <c r="G22" s="354">
        <v>-10346</v>
      </c>
      <c r="H22" s="346">
        <v>-3.1</v>
      </c>
      <c r="I22" s="346">
        <v>10.8</v>
      </c>
      <c r="J22" s="373"/>
      <c r="K22" s="354">
        <v>-96719</v>
      </c>
      <c r="L22" s="346">
        <v>1.2</v>
      </c>
      <c r="M22" s="346">
        <v>25.7</v>
      </c>
    </row>
    <row r="23" spans="1:13" ht="20.149999999999999" customHeight="1">
      <c r="A23" s="550" t="s">
        <v>48</v>
      </c>
      <c r="B23" s="550"/>
      <c r="C23" s="108">
        <v>-84942</v>
      </c>
      <c r="D23" s="126">
        <v>4.4000000000000004</v>
      </c>
      <c r="E23" s="126">
        <v>23.2</v>
      </c>
      <c r="F23" s="108"/>
      <c r="G23" s="108">
        <v>-10672</v>
      </c>
      <c r="H23" s="126">
        <v>8.1</v>
      </c>
      <c r="I23" s="126">
        <v>11.4</v>
      </c>
      <c r="J23" s="146"/>
      <c r="K23" s="108">
        <v>-95614</v>
      </c>
      <c r="L23" s="126">
        <v>4.8</v>
      </c>
      <c r="M23" s="126">
        <v>26.1</v>
      </c>
    </row>
    <row r="24" spans="1:13" ht="20.149999999999999" customHeight="1">
      <c r="A24" s="551" t="s">
        <v>49</v>
      </c>
      <c r="B24" s="551"/>
      <c r="C24" s="354">
        <v>-81343</v>
      </c>
      <c r="D24" s="346">
        <v>2.5</v>
      </c>
      <c r="E24" s="346">
        <v>22.9</v>
      </c>
      <c r="F24" s="354"/>
      <c r="G24" s="354">
        <v>-9869</v>
      </c>
      <c r="H24" s="346">
        <v>4.2</v>
      </c>
      <c r="I24" s="346">
        <v>11.2</v>
      </c>
      <c r="J24" s="373"/>
      <c r="K24" s="354">
        <v>-91212</v>
      </c>
      <c r="L24" s="346">
        <v>2.7</v>
      </c>
      <c r="M24" s="346">
        <v>25.7</v>
      </c>
    </row>
    <row r="25" spans="1:13" ht="20.149999999999999" customHeight="1">
      <c r="A25" s="550" t="s">
        <v>51</v>
      </c>
      <c r="B25" s="550"/>
      <c r="C25" s="108">
        <v>-79371</v>
      </c>
      <c r="D25" s="126">
        <v>3.8</v>
      </c>
      <c r="E25" s="126">
        <v>23</v>
      </c>
      <c r="F25" s="108"/>
      <c r="G25" s="108">
        <v>-9472</v>
      </c>
      <c r="H25" s="126">
        <v>5.4</v>
      </c>
      <c r="I25" s="126">
        <v>11</v>
      </c>
      <c r="J25" s="146"/>
      <c r="K25" s="108">
        <v>-88843</v>
      </c>
      <c r="L25" s="126">
        <v>3.9</v>
      </c>
      <c r="M25" s="126">
        <v>25.7</v>
      </c>
    </row>
    <row r="26" spans="1:13" ht="20.149999999999999" customHeight="1">
      <c r="A26" s="551" t="s">
        <v>52</v>
      </c>
      <c r="B26" s="551"/>
      <c r="C26" s="354">
        <v>-76484</v>
      </c>
      <c r="D26" s="346">
        <v>3.6</v>
      </c>
      <c r="E26" s="346">
        <v>23.2</v>
      </c>
      <c r="F26" s="354"/>
      <c r="G26" s="354">
        <v>-8985</v>
      </c>
      <c r="H26" s="346">
        <v>13.6</v>
      </c>
      <c r="I26" s="346">
        <v>10.8</v>
      </c>
      <c r="J26" s="373"/>
      <c r="K26" s="354">
        <v>-85469</v>
      </c>
      <c r="L26" s="346">
        <v>4.5</v>
      </c>
      <c r="M26" s="346">
        <v>26</v>
      </c>
    </row>
    <row r="27" spans="1:13" ht="20.149999999999999" customHeight="1">
      <c r="A27" s="550" t="s">
        <v>53</v>
      </c>
      <c r="B27" s="550"/>
      <c r="C27" s="108">
        <v>-73850</v>
      </c>
      <c r="D27" s="126">
        <v>5.4</v>
      </c>
      <c r="E27" s="126">
        <v>23.4</v>
      </c>
      <c r="F27" s="108"/>
      <c r="G27" s="108">
        <v>-7909</v>
      </c>
      <c r="H27" s="126">
        <v>-3.6</v>
      </c>
      <c r="I27" s="126">
        <v>10.1</v>
      </c>
      <c r="J27" s="146"/>
      <c r="K27" s="108">
        <v>-81759</v>
      </c>
      <c r="L27" s="126">
        <v>4.4000000000000004</v>
      </c>
      <c r="M27" s="126">
        <v>25.9</v>
      </c>
    </row>
    <row r="28" spans="1:13" ht="20.149999999999999" customHeight="1">
      <c r="A28" s="551" t="s">
        <v>54</v>
      </c>
      <c r="B28" s="551"/>
      <c r="C28" s="354">
        <v>-70075</v>
      </c>
      <c r="D28" s="346">
        <v>5.6</v>
      </c>
      <c r="E28" s="346">
        <v>22.2</v>
      </c>
      <c r="F28" s="354"/>
      <c r="G28" s="354">
        <v>-8206</v>
      </c>
      <c r="H28" s="346">
        <v>-7.2</v>
      </c>
      <c r="I28" s="346">
        <v>10.7</v>
      </c>
      <c r="J28" s="373"/>
      <c r="K28" s="354">
        <v>-78281</v>
      </c>
      <c r="L28" s="346">
        <v>4.0999999999999996</v>
      </c>
      <c r="M28" s="346">
        <v>24.8</v>
      </c>
    </row>
    <row r="29" spans="1:13" ht="20.149999999999999" customHeight="1">
      <c r="A29" s="550" t="s">
        <v>56</v>
      </c>
      <c r="B29" s="550"/>
      <c r="C29" s="108">
        <v>-66345</v>
      </c>
      <c r="D29" s="126">
        <v>6.4</v>
      </c>
      <c r="E29" s="126">
        <v>21.6</v>
      </c>
      <c r="F29" s="108"/>
      <c r="G29" s="108">
        <v>-8846</v>
      </c>
      <c r="H29" s="126">
        <v>0.3</v>
      </c>
      <c r="I29" s="126">
        <v>11.5</v>
      </c>
      <c r="J29" s="146"/>
      <c r="K29" s="108">
        <v>-75191</v>
      </c>
      <c r="L29" s="126">
        <v>5.7</v>
      </c>
      <c r="M29" s="126">
        <v>24.5</v>
      </c>
    </row>
    <row r="30" spans="1:13" ht="20.149999999999999" customHeight="1" thickBot="1">
      <c r="A30" s="552" t="s">
        <v>57</v>
      </c>
      <c r="B30" s="552"/>
      <c r="C30" s="337">
        <v>-62330</v>
      </c>
      <c r="D30" s="362" t="s">
        <v>361</v>
      </c>
      <c r="E30" s="362">
        <v>21.4</v>
      </c>
      <c r="F30" s="337"/>
      <c r="G30" s="337">
        <v>-8820</v>
      </c>
      <c r="H30" s="362" t="s">
        <v>361</v>
      </c>
      <c r="I30" s="362">
        <v>12.1</v>
      </c>
      <c r="J30" s="374"/>
      <c r="K30" s="337">
        <v>-71150</v>
      </c>
      <c r="L30" s="362" t="s">
        <v>361</v>
      </c>
      <c r="M30" s="362">
        <v>24.4</v>
      </c>
    </row>
    <row r="31" spans="1:13" ht="38.15" customHeight="1">
      <c r="A31" s="47" t="s">
        <v>291</v>
      </c>
      <c r="B31" s="537" t="s">
        <v>431</v>
      </c>
      <c r="C31" s="537"/>
      <c r="D31" s="537"/>
      <c r="E31" s="537"/>
      <c r="F31" s="537"/>
      <c r="G31" s="537"/>
      <c r="H31" s="537"/>
      <c r="I31" s="537"/>
      <c r="J31" s="537"/>
      <c r="K31" s="537"/>
      <c r="L31" s="537"/>
      <c r="M31" s="537"/>
    </row>
    <row r="32" spans="1:13" ht="12.5">
      <c r="B32" s="554"/>
      <c r="C32" s="554"/>
      <c r="D32" s="554"/>
      <c r="E32" s="554"/>
      <c r="F32" s="554"/>
      <c r="G32" s="554"/>
      <c r="H32" s="554"/>
      <c r="I32" s="554"/>
      <c r="J32" s="554"/>
      <c r="K32" s="554"/>
      <c r="L32" s="554"/>
      <c r="M32" s="554"/>
    </row>
  </sheetData>
  <mergeCells count="34">
    <mergeCell ref="A27:B27"/>
    <mergeCell ref="A28:B28"/>
    <mergeCell ref="A20:B20"/>
    <mergeCell ref="A12:B12"/>
    <mergeCell ref="B31:M31"/>
    <mergeCell ref="B32:M32"/>
    <mergeCell ref="A3:M3"/>
    <mergeCell ref="A5:M5"/>
    <mergeCell ref="A7:B7"/>
    <mergeCell ref="A6:M6"/>
    <mergeCell ref="K7:M7"/>
    <mergeCell ref="G7:I7"/>
    <mergeCell ref="C7:E7"/>
    <mergeCell ref="A8:B8"/>
    <mergeCell ref="A14:B14"/>
    <mergeCell ref="A15:B15"/>
    <mergeCell ref="A17:B17"/>
    <mergeCell ref="A18:B18"/>
    <mergeCell ref="A29:B29"/>
    <mergeCell ref="A30:B30"/>
    <mergeCell ref="A11:B11"/>
    <mergeCell ref="A9:B9"/>
    <mergeCell ref="A1:M1"/>
    <mergeCell ref="A13:B13"/>
    <mergeCell ref="A26:B26"/>
    <mergeCell ref="A21:B21"/>
    <mergeCell ref="A22:B22"/>
    <mergeCell ref="A23:B23"/>
    <mergeCell ref="A24:B24"/>
    <mergeCell ref="A25:B25"/>
    <mergeCell ref="A16:B16"/>
    <mergeCell ref="A2:M2"/>
    <mergeCell ref="A10:B10"/>
    <mergeCell ref="A19:B19"/>
  </mergeCells>
  <hyperlinks>
    <hyperlink ref="A1" location="TdM!A1" display="Retour à la table des matières" xr:uid="{00000000-0004-0000-2300-000000000000}"/>
    <hyperlink ref="A1:M1" location="TM!A1" display="Retour à la table des matières" xr:uid="{FF978A0B-67C6-4221-BE51-A8211F169593}"/>
  </hyperlinks>
  <pageMargins left="0.43307086614173229" right="0.23622047244094491" top="0.74803149606299213" bottom="0.74803149606299213" header="0.31496062992125984" footer="0.31496062992125984"/>
  <pageSetup paperSize="5" scale="92"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8">
    <tabColor rgb="FF92D050"/>
    <pageSetUpPr fitToPage="1"/>
  </sheetPr>
  <dimension ref="A1:BJ32"/>
  <sheetViews>
    <sheetView showGridLines="0" showZeros="0" zoomScaleNormal="100" workbookViewId="0">
      <selection sqref="A1:S1"/>
    </sheetView>
  </sheetViews>
  <sheetFormatPr baseColWidth="10" defaultColWidth="11.453125" defaultRowHeight="16.399999999999999" customHeight="1"/>
  <cols>
    <col min="1" max="1" width="4.54296875" style="1" customWidth="1"/>
    <col min="2" max="2" width="2.54296875" style="1" customWidth="1"/>
    <col min="3" max="3" width="9.54296875" style="1" customWidth="1"/>
    <col min="4" max="4" width="12.54296875" style="1" customWidth="1"/>
    <col min="5" max="5" width="17.7265625" style="1" customWidth="1"/>
    <col min="6" max="6" width="3.453125" style="1" customWidth="1"/>
    <col min="7" max="7" width="12.54296875" style="1" customWidth="1"/>
    <col min="8" max="8" width="17.7265625" style="1" customWidth="1"/>
    <col min="9" max="9" width="2.453125" style="1" customWidth="1"/>
    <col min="10" max="10" width="12.54296875" style="1" customWidth="1"/>
    <col min="11" max="11" width="17.7265625" style="1" customWidth="1"/>
    <col min="12" max="12" width="2.453125" style="1" customWidth="1"/>
    <col min="13" max="13" width="12.54296875" style="1" customWidth="1"/>
    <col min="14" max="14" width="17.7265625" style="1" customWidth="1"/>
    <col min="15" max="15" width="2.453125" style="1" customWidth="1"/>
    <col min="16" max="16" width="20.1796875" style="1" customWidth="1"/>
    <col min="17" max="17" width="2.453125" style="1" customWidth="1"/>
    <col min="18" max="18" width="12.54296875" style="1" customWidth="1"/>
    <col min="19" max="19" width="17.7265625" style="1" customWidth="1"/>
    <col min="20" max="20" width="11.453125" style="1"/>
    <col min="21" max="52" width="11.453125" style="10"/>
    <col min="53" max="62" width="11.453125" style="9"/>
    <col min="63" max="16384" width="11.453125" style="1"/>
  </cols>
  <sheetData>
    <row r="1" spans="1:20" s="173" customFormat="1" ht="14.15" customHeight="1">
      <c r="A1" s="425" t="s">
        <v>23</v>
      </c>
      <c r="B1" s="425"/>
      <c r="C1" s="425"/>
      <c r="D1" s="425"/>
      <c r="E1" s="425"/>
      <c r="F1" s="425"/>
      <c r="G1" s="425"/>
      <c r="H1" s="425"/>
      <c r="I1" s="425"/>
      <c r="J1" s="425"/>
      <c r="K1" s="425"/>
      <c r="L1" s="425"/>
      <c r="M1" s="425"/>
      <c r="N1" s="425"/>
      <c r="O1" s="425"/>
      <c r="P1" s="425"/>
      <c r="Q1" s="425"/>
      <c r="R1" s="425"/>
      <c r="S1" s="425"/>
    </row>
    <row r="2" spans="1:20" s="39" customFormat="1" ht="25" customHeight="1">
      <c r="A2" s="436" t="s">
        <v>409</v>
      </c>
      <c r="B2" s="436"/>
      <c r="C2" s="436"/>
      <c r="D2" s="436"/>
      <c r="E2" s="436"/>
      <c r="F2" s="436"/>
      <c r="G2" s="436"/>
      <c r="H2" s="436"/>
      <c r="I2" s="436"/>
      <c r="J2" s="436"/>
      <c r="K2" s="436"/>
      <c r="L2" s="436"/>
      <c r="M2" s="436"/>
      <c r="N2" s="436"/>
      <c r="O2" s="436"/>
      <c r="P2" s="436"/>
      <c r="Q2" s="436"/>
      <c r="R2" s="436"/>
      <c r="S2" s="436"/>
    </row>
    <row r="3" spans="1:20" s="39" customFormat="1" ht="12.65" customHeight="1">
      <c r="A3" s="446"/>
      <c r="B3" s="446"/>
      <c r="C3" s="446"/>
      <c r="D3" s="446"/>
      <c r="E3" s="446"/>
      <c r="F3" s="446"/>
      <c r="G3" s="446"/>
      <c r="H3" s="446"/>
      <c r="I3" s="446"/>
      <c r="J3" s="446"/>
      <c r="K3" s="446"/>
      <c r="L3" s="446"/>
      <c r="M3" s="446"/>
      <c r="N3" s="446"/>
      <c r="O3" s="446"/>
      <c r="P3" s="446"/>
      <c r="Q3" s="446"/>
      <c r="R3" s="446"/>
      <c r="S3" s="446"/>
    </row>
    <row r="4" spans="1:20" s="39" customFormat="1" ht="18" customHeight="1">
      <c r="A4" s="155" t="s">
        <v>252</v>
      </c>
      <c r="B4" s="155"/>
      <c r="C4" s="83"/>
      <c r="D4" s="83"/>
      <c r="E4" s="83"/>
      <c r="F4" s="83"/>
      <c r="G4" s="83"/>
      <c r="H4" s="83"/>
      <c r="I4" s="83"/>
      <c r="J4" s="83"/>
      <c r="K4" s="71"/>
      <c r="L4" s="71"/>
      <c r="M4" s="71"/>
      <c r="N4" s="71"/>
      <c r="O4" s="71"/>
      <c r="P4" s="71"/>
      <c r="Q4" s="71"/>
      <c r="R4" s="71"/>
      <c r="S4" s="71"/>
    </row>
    <row r="5" spans="1:20" s="39" customFormat="1" ht="12.75" customHeight="1">
      <c r="A5" s="555"/>
      <c r="B5" s="555"/>
      <c r="C5" s="555"/>
      <c r="D5" s="555"/>
      <c r="E5" s="555"/>
      <c r="F5" s="555"/>
      <c r="G5" s="555"/>
      <c r="H5" s="555"/>
      <c r="I5" s="555"/>
      <c r="J5" s="555"/>
      <c r="K5" s="555"/>
      <c r="L5" s="555"/>
      <c r="M5" s="555"/>
      <c r="N5" s="555"/>
      <c r="O5" s="555"/>
      <c r="P5" s="555"/>
      <c r="Q5" s="555"/>
      <c r="R5" s="555"/>
      <c r="S5" s="555"/>
    </row>
    <row r="6" spans="1:20" s="39" customFormat="1" ht="27.65" customHeight="1">
      <c r="A6" s="447" t="s">
        <v>175</v>
      </c>
      <c r="B6" s="447"/>
      <c r="C6" s="556"/>
      <c r="D6" s="556"/>
      <c r="E6" s="556"/>
      <c r="F6" s="556"/>
      <c r="G6" s="556"/>
      <c r="H6" s="556"/>
      <c r="I6" s="556"/>
      <c r="J6" s="556"/>
      <c r="K6" s="556"/>
      <c r="L6" s="556"/>
      <c r="M6" s="556"/>
      <c r="N6" s="556"/>
      <c r="O6" s="556"/>
      <c r="P6" s="556"/>
      <c r="Q6" s="556"/>
      <c r="R6" s="556"/>
      <c r="S6" s="556"/>
    </row>
    <row r="7" spans="1:20" s="39" customFormat="1" ht="59.5" customHeight="1">
      <c r="A7" s="77"/>
      <c r="B7" s="77"/>
      <c r="C7" s="77"/>
      <c r="D7" s="453" t="s">
        <v>163</v>
      </c>
      <c r="E7" s="453"/>
      <c r="F7" s="148"/>
      <c r="G7" s="437" t="s">
        <v>184</v>
      </c>
      <c r="H7" s="437"/>
      <c r="I7" s="49"/>
      <c r="J7" s="453" t="s">
        <v>185</v>
      </c>
      <c r="K7" s="453"/>
      <c r="L7" s="49"/>
      <c r="M7" s="437" t="s">
        <v>227</v>
      </c>
      <c r="N7" s="437"/>
      <c r="O7" s="80"/>
      <c r="P7" s="263" t="s">
        <v>459</v>
      </c>
      <c r="Q7" s="68"/>
      <c r="R7" s="437" t="s">
        <v>164</v>
      </c>
      <c r="S7" s="437"/>
    </row>
    <row r="8" spans="1:20" s="39" customFormat="1" ht="22.5" customHeight="1">
      <c r="A8" s="77"/>
      <c r="B8" s="77"/>
      <c r="C8" s="77"/>
      <c r="D8" s="121" t="s">
        <v>143</v>
      </c>
      <c r="E8" s="121" t="s">
        <v>158</v>
      </c>
      <c r="F8" s="148"/>
      <c r="G8" s="134" t="s">
        <v>143</v>
      </c>
      <c r="H8" s="134" t="s">
        <v>158</v>
      </c>
      <c r="I8" s="49"/>
      <c r="J8" s="121" t="s">
        <v>143</v>
      </c>
      <c r="K8" s="121" t="s">
        <v>158</v>
      </c>
      <c r="L8" s="49"/>
      <c r="M8" s="134" t="s">
        <v>143</v>
      </c>
      <c r="N8" s="134" t="s">
        <v>158</v>
      </c>
      <c r="O8" s="121"/>
      <c r="P8" s="134" t="s">
        <v>143</v>
      </c>
      <c r="Q8" s="121"/>
      <c r="R8" s="134" t="s">
        <v>143</v>
      </c>
      <c r="S8" s="134" t="s">
        <v>158</v>
      </c>
    </row>
    <row r="9" spans="1:20" s="39" customFormat="1" ht="22.5" customHeight="1">
      <c r="A9" s="550" t="s">
        <v>381</v>
      </c>
      <c r="B9" s="550"/>
      <c r="C9" s="550"/>
      <c r="D9" s="108">
        <v>-70238</v>
      </c>
      <c r="E9" s="144">
        <v>2.2000000000000002</v>
      </c>
      <c r="F9" s="167"/>
      <c r="G9" s="108">
        <v>-24901</v>
      </c>
      <c r="H9" s="144">
        <v>3.4</v>
      </c>
      <c r="I9" s="145"/>
      <c r="J9" s="108">
        <v>-12359</v>
      </c>
      <c r="K9" s="144">
        <v>5.2</v>
      </c>
      <c r="L9" s="108"/>
      <c r="M9" s="108">
        <v>-57381</v>
      </c>
      <c r="N9" s="144">
        <v>1.5</v>
      </c>
      <c r="O9" s="144"/>
      <c r="P9" s="409">
        <v>600</v>
      </c>
      <c r="Q9" s="144"/>
      <c r="R9" s="108">
        <v>-164279</v>
      </c>
      <c r="S9" s="144">
        <v>2.4</v>
      </c>
    </row>
    <row r="10" spans="1:20" s="39" customFormat="1" ht="22.5" customHeight="1">
      <c r="A10" s="551" t="s">
        <v>335</v>
      </c>
      <c r="B10" s="551"/>
      <c r="C10" s="551"/>
      <c r="D10" s="354">
        <v>-68708</v>
      </c>
      <c r="E10" s="364">
        <v>4.0999999999999996</v>
      </c>
      <c r="F10" s="363"/>
      <c r="G10" s="354">
        <v>-24075</v>
      </c>
      <c r="H10" s="364">
        <v>2.4</v>
      </c>
      <c r="I10" s="303"/>
      <c r="J10" s="354">
        <v>-11749</v>
      </c>
      <c r="K10" s="364">
        <v>3.7</v>
      </c>
      <c r="L10" s="354"/>
      <c r="M10" s="354">
        <v>-56557</v>
      </c>
      <c r="N10" s="364">
        <v>-1.1000000000000001</v>
      </c>
      <c r="O10" s="364"/>
      <c r="P10" s="410">
        <v>600</v>
      </c>
      <c r="Q10" s="364"/>
      <c r="R10" s="354">
        <v>-160489</v>
      </c>
      <c r="S10" s="364">
        <v>1.6</v>
      </c>
    </row>
    <row r="11" spans="1:20" s="39" customFormat="1" ht="20.149999999999999" customHeight="1">
      <c r="A11" s="550" t="s">
        <v>284</v>
      </c>
      <c r="B11" s="550"/>
      <c r="C11" s="550"/>
      <c r="D11" s="108">
        <v>-65991</v>
      </c>
      <c r="E11" s="144">
        <v>2.7</v>
      </c>
      <c r="F11" s="167"/>
      <c r="G11" s="108">
        <v>-23516</v>
      </c>
      <c r="H11" s="144">
        <v>0.7</v>
      </c>
      <c r="I11" s="145"/>
      <c r="J11" s="108">
        <v>-11335</v>
      </c>
      <c r="K11" s="144">
        <v>-0.4</v>
      </c>
      <c r="L11" s="108"/>
      <c r="M11" s="108">
        <v>-57187</v>
      </c>
      <c r="N11" s="144">
        <v>9.3000000000000007</v>
      </c>
      <c r="O11" s="144"/>
      <c r="P11" s="411"/>
      <c r="Q11" s="144"/>
      <c r="R11" s="108">
        <v>-158029</v>
      </c>
      <c r="S11" s="144">
        <v>4.5</v>
      </c>
      <c r="T11" s="171"/>
    </row>
    <row r="12" spans="1:20" s="39" customFormat="1" ht="20.149999999999999" customHeight="1">
      <c r="A12" s="535" t="s">
        <v>237</v>
      </c>
      <c r="B12" s="535"/>
      <c r="C12" s="535"/>
      <c r="D12" s="354">
        <v>-64227</v>
      </c>
      <c r="E12" s="364">
        <v>5.2</v>
      </c>
      <c r="F12" s="363"/>
      <c r="G12" s="354">
        <v>-23352</v>
      </c>
      <c r="H12" s="364">
        <v>16.399999999999999</v>
      </c>
      <c r="I12" s="303"/>
      <c r="J12" s="354">
        <v>-11383</v>
      </c>
      <c r="K12" s="364">
        <v>8.6999999999999993</v>
      </c>
      <c r="L12" s="354"/>
      <c r="M12" s="354">
        <v>-52332</v>
      </c>
      <c r="N12" s="364">
        <v>4.7</v>
      </c>
      <c r="O12" s="364"/>
      <c r="P12" s="364"/>
      <c r="Q12" s="364"/>
      <c r="R12" s="354">
        <v>-151294</v>
      </c>
      <c r="S12" s="364">
        <v>6.9</v>
      </c>
    </row>
    <row r="13" spans="1:20" s="39" customFormat="1" ht="20.149999999999999" customHeight="1">
      <c r="A13" s="550" t="s">
        <v>216</v>
      </c>
      <c r="B13" s="550"/>
      <c r="C13" s="550"/>
      <c r="D13" s="108">
        <v>-61037</v>
      </c>
      <c r="E13" s="144">
        <v>2.8</v>
      </c>
      <c r="F13" s="167"/>
      <c r="G13" s="108">
        <v>-20058</v>
      </c>
      <c r="H13" s="144">
        <v>2.8</v>
      </c>
      <c r="I13" s="145"/>
      <c r="J13" s="108">
        <v>-10476</v>
      </c>
      <c r="K13" s="144">
        <v>8.5</v>
      </c>
      <c r="L13" s="108"/>
      <c r="M13" s="108">
        <v>-49982</v>
      </c>
      <c r="N13" s="144">
        <v>2.8</v>
      </c>
      <c r="O13" s="144"/>
      <c r="P13" s="144"/>
      <c r="Q13" s="144"/>
      <c r="R13" s="108">
        <v>-141553</v>
      </c>
      <c r="S13" s="144">
        <v>3.2</v>
      </c>
    </row>
    <row r="14" spans="1:20" s="39" customFormat="1" ht="20.149999999999999" customHeight="1">
      <c r="A14" s="535" t="s">
        <v>179</v>
      </c>
      <c r="B14" s="535"/>
      <c r="C14" s="535"/>
      <c r="D14" s="354">
        <v>-59383</v>
      </c>
      <c r="E14" s="364">
        <v>4.8</v>
      </c>
      <c r="F14" s="375"/>
      <c r="G14" s="354">
        <v>-19511</v>
      </c>
      <c r="H14" s="364">
        <v>12</v>
      </c>
      <c r="I14" s="303"/>
      <c r="J14" s="354">
        <v>-9655</v>
      </c>
      <c r="K14" s="364">
        <v>10.4</v>
      </c>
      <c r="L14" s="354"/>
      <c r="M14" s="354">
        <v>-48598</v>
      </c>
      <c r="N14" s="364">
        <v>8.8000000000000007</v>
      </c>
      <c r="O14" s="364"/>
      <c r="P14" s="364"/>
      <c r="Q14" s="364"/>
      <c r="R14" s="354">
        <v>-137147</v>
      </c>
      <c r="S14" s="364">
        <v>7.6</v>
      </c>
    </row>
    <row r="15" spans="1:20" s="39" customFormat="1" ht="20.149999999999999" customHeight="1">
      <c r="A15" s="550" t="s">
        <v>165</v>
      </c>
      <c r="B15" s="550"/>
      <c r="C15" s="550"/>
      <c r="D15" s="108">
        <v>-56644</v>
      </c>
      <c r="E15" s="144">
        <v>5.5</v>
      </c>
      <c r="F15" s="167"/>
      <c r="G15" s="108">
        <v>-17414</v>
      </c>
      <c r="H15" s="144">
        <v>5.2</v>
      </c>
      <c r="I15" s="145"/>
      <c r="J15" s="108">
        <v>-8747</v>
      </c>
      <c r="K15" s="144">
        <v>4.9000000000000004</v>
      </c>
      <c r="L15" s="108"/>
      <c r="M15" s="108">
        <v>-44663</v>
      </c>
      <c r="N15" s="144">
        <v>9.8000000000000007</v>
      </c>
      <c r="O15" s="144"/>
      <c r="P15" s="144"/>
      <c r="Q15" s="144"/>
      <c r="R15" s="108">
        <v>-127468</v>
      </c>
      <c r="S15" s="144">
        <v>6.9</v>
      </c>
      <c r="T15" s="171"/>
    </row>
    <row r="16" spans="1:20" s="39" customFormat="1" ht="20.149999999999999" customHeight="1">
      <c r="A16" s="535" t="s">
        <v>41</v>
      </c>
      <c r="B16" s="535"/>
      <c r="C16" s="535"/>
      <c r="D16" s="354">
        <v>-53684</v>
      </c>
      <c r="E16" s="364">
        <v>20.8</v>
      </c>
      <c r="F16" s="363"/>
      <c r="G16" s="354">
        <v>-16547</v>
      </c>
      <c r="H16" s="364">
        <v>4.2</v>
      </c>
      <c r="I16" s="303"/>
      <c r="J16" s="354">
        <v>-8336</v>
      </c>
      <c r="K16" s="364">
        <v>0.4</v>
      </c>
      <c r="L16" s="354"/>
      <c r="M16" s="354">
        <v>-40663</v>
      </c>
      <c r="N16" s="364">
        <v>5.2</v>
      </c>
      <c r="O16" s="364"/>
      <c r="P16" s="364"/>
      <c r="Q16" s="364"/>
      <c r="R16" s="354">
        <v>-119230</v>
      </c>
      <c r="S16" s="364">
        <v>11.1</v>
      </c>
      <c r="T16" s="171"/>
    </row>
    <row r="17" spans="1:20" s="39" customFormat="1" ht="20.149999999999999" customHeight="1">
      <c r="A17" s="550" t="s">
        <v>42</v>
      </c>
      <c r="B17" s="550"/>
      <c r="C17" s="550"/>
      <c r="D17" s="108">
        <v>-44453</v>
      </c>
      <c r="E17" s="144">
        <v>6.5</v>
      </c>
      <c r="F17" s="167"/>
      <c r="G17" s="108">
        <v>-15873</v>
      </c>
      <c r="H17" s="144">
        <v>6.6</v>
      </c>
      <c r="I17" s="145"/>
      <c r="J17" s="108">
        <v>-8302</v>
      </c>
      <c r="K17" s="144">
        <v>5.4</v>
      </c>
      <c r="L17" s="108"/>
      <c r="M17" s="108">
        <v>-38666</v>
      </c>
      <c r="N17" s="144">
        <v>14.8</v>
      </c>
      <c r="O17" s="144"/>
      <c r="P17" s="144"/>
      <c r="Q17" s="144"/>
      <c r="R17" s="108">
        <v>-107294</v>
      </c>
      <c r="S17" s="144">
        <v>9.3000000000000007</v>
      </c>
      <c r="T17" s="171"/>
    </row>
    <row r="18" spans="1:20" s="39" customFormat="1" ht="20.149999999999999" customHeight="1">
      <c r="A18" s="535" t="s">
        <v>43</v>
      </c>
      <c r="B18" s="535"/>
      <c r="C18" s="535"/>
      <c r="D18" s="354">
        <v>-41759</v>
      </c>
      <c r="E18" s="364">
        <v>3.4</v>
      </c>
      <c r="F18" s="363"/>
      <c r="G18" s="354">
        <v>-14890</v>
      </c>
      <c r="H18" s="364">
        <v>4.7</v>
      </c>
      <c r="I18" s="303"/>
      <c r="J18" s="354">
        <v>-7873</v>
      </c>
      <c r="K18" s="364">
        <v>3.9</v>
      </c>
      <c r="L18" s="354"/>
      <c r="M18" s="354">
        <v>-33687</v>
      </c>
      <c r="N18" s="364">
        <v>-1.1000000000000001</v>
      </c>
      <c r="O18" s="364"/>
      <c r="P18" s="364"/>
      <c r="Q18" s="364"/>
      <c r="R18" s="354">
        <v>-98209</v>
      </c>
      <c r="S18" s="364">
        <v>2</v>
      </c>
      <c r="T18" s="171"/>
    </row>
    <row r="19" spans="1:20" s="39" customFormat="1" ht="20.149999999999999" customHeight="1">
      <c r="A19" s="550" t="s">
        <v>44</v>
      </c>
      <c r="B19" s="550"/>
      <c r="C19" s="550"/>
      <c r="D19" s="108">
        <v>-40387</v>
      </c>
      <c r="E19" s="144">
        <v>3.5</v>
      </c>
      <c r="F19" s="167"/>
      <c r="G19" s="108">
        <v>-14218</v>
      </c>
      <c r="H19" s="144">
        <v>3</v>
      </c>
      <c r="I19" s="145"/>
      <c r="J19" s="108">
        <v>-7581</v>
      </c>
      <c r="K19" s="144">
        <v>5.9</v>
      </c>
      <c r="L19" s="108"/>
      <c r="M19" s="108">
        <v>-34057</v>
      </c>
      <c r="N19" s="144">
        <v>15</v>
      </c>
      <c r="O19" s="144"/>
      <c r="P19" s="144"/>
      <c r="Q19" s="144"/>
      <c r="R19" s="108">
        <v>-96243</v>
      </c>
      <c r="S19" s="144">
        <v>7.4</v>
      </c>
      <c r="T19" s="171"/>
    </row>
    <row r="20" spans="1:20" s="39" customFormat="1" ht="20.149999999999999" customHeight="1">
      <c r="A20" s="535" t="s">
        <v>45</v>
      </c>
      <c r="B20" s="535"/>
      <c r="C20" s="535"/>
      <c r="D20" s="354">
        <v>-39039</v>
      </c>
      <c r="E20" s="364">
        <v>3.7</v>
      </c>
      <c r="F20" s="363"/>
      <c r="G20" s="354">
        <v>-13807</v>
      </c>
      <c r="H20" s="364">
        <v>5.8</v>
      </c>
      <c r="I20" s="303"/>
      <c r="J20" s="354">
        <v>-7156</v>
      </c>
      <c r="K20" s="364">
        <v>1.6</v>
      </c>
      <c r="L20" s="354"/>
      <c r="M20" s="354">
        <v>-29610</v>
      </c>
      <c r="N20" s="364">
        <v>2</v>
      </c>
      <c r="O20" s="364"/>
      <c r="P20" s="364"/>
      <c r="Q20" s="364"/>
      <c r="R20" s="354">
        <v>-89612</v>
      </c>
      <c r="S20" s="364">
        <v>3.3</v>
      </c>
      <c r="T20" s="171"/>
    </row>
    <row r="21" spans="1:20" s="39" customFormat="1" ht="20.149999999999999" customHeight="1">
      <c r="A21" s="550" t="s">
        <v>46</v>
      </c>
      <c r="B21" s="550"/>
      <c r="C21" s="550"/>
      <c r="D21" s="108">
        <v>-37642</v>
      </c>
      <c r="E21" s="144">
        <v>1.6</v>
      </c>
      <c r="F21" s="167"/>
      <c r="G21" s="108">
        <v>-13056</v>
      </c>
      <c r="H21" s="144">
        <v>-0.5</v>
      </c>
      <c r="I21" s="145"/>
      <c r="J21" s="108">
        <v>-7042</v>
      </c>
      <c r="K21" s="144">
        <v>4.0999999999999996</v>
      </c>
      <c r="L21" s="108"/>
      <c r="M21" s="108">
        <v>-29038</v>
      </c>
      <c r="N21" s="144">
        <v>-1.4</v>
      </c>
      <c r="O21" s="144"/>
      <c r="P21" s="144"/>
      <c r="Q21" s="144"/>
      <c r="R21" s="108">
        <v>-86778</v>
      </c>
      <c r="S21" s="144">
        <v>0.5</v>
      </c>
      <c r="T21" s="171"/>
    </row>
    <row r="22" spans="1:20" s="39" customFormat="1" ht="20.149999999999999" customHeight="1">
      <c r="A22" s="535" t="s">
        <v>47</v>
      </c>
      <c r="B22" s="535"/>
      <c r="C22" s="535"/>
      <c r="D22" s="354">
        <v>-37032</v>
      </c>
      <c r="E22" s="364">
        <v>3.3</v>
      </c>
      <c r="F22" s="363"/>
      <c r="G22" s="354">
        <v>-13125</v>
      </c>
      <c r="H22" s="364">
        <v>2.7</v>
      </c>
      <c r="I22" s="303"/>
      <c r="J22" s="354">
        <v>-6767</v>
      </c>
      <c r="K22" s="364">
        <v>-6.2</v>
      </c>
      <c r="L22" s="354"/>
      <c r="M22" s="354">
        <v>-29449</v>
      </c>
      <c r="N22" s="364">
        <v>1.2</v>
      </c>
      <c r="O22" s="364"/>
      <c r="P22" s="364"/>
      <c r="Q22" s="364"/>
      <c r="R22" s="354">
        <v>-86373</v>
      </c>
      <c r="S22" s="364">
        <v>1.7</v>
      </c>
      <c r="T22" s="171"/>
    </row>
    <row r="23" spans="1:20" s="39" customFormat="1" ht="20.149999999999999" customHeight="1">
      <c r="A23" s="550" t="s">
        <v>48</v>
      </c>
      <c r="B23" s="550"/>
      <c r="C23" s="550"/>
      <c r="D23" s="108">
        <v>-35836</v>
      </c>
      <c r="E23" s="144">
        <v>5.6</v>
      </c>
      <c r="F23" s="167"/>
      <c r="G23" s="108">
        <v>-12785</v>
      </c>
      <c r="H23" s="144">
        <v>5.6</v>
      </c>
      <c r="I23" s="145"/>
      <c r="J23" s="108">
        <v>-7217</v>
      </c>
      <c r="K23" s="144">
        <v>8.6</v>
      </c>
      <c r="L23" s="108"/>
      <c r="M23" s="108">
        <v>-29104</v>
      </c>
      <c r="N23" s="144">
        <v>1.6</v>
      </c>
      <c r="O23" s="144"/>
      <c r="P23" s="144"/>
      <c r="Q23" s="144"/>
      <c r="R23" s="108">
        <v>-84942</v>
      </c>
      <c r="S23" s="144">
        <v>4.4000000000000004</v>
      </c>
      <c r="T23" s="171"/>
    </row>
    <row r="24" spans="1:20" s="39" customFormat="1" ht="20.149999999999999" customHeight="1">
      <c r="A24" s="535" t="s">
        <v>49</v>
      </c>
      <c r="B24" s="535"/>
      <c r="C24" s="535"/>
      <c r="D24" s="354">
        <v>-33948</v>
      </c>
      <c r="E24" s="364">
        <v>4.9000000000000004</v>
      </c>
      <c r="F24" s="363"/>
      <c r="G24" s="354">
        <v>-12105</v>
      </c>
      <c r="H24" s="364">
        <v>1.7</v>
      </c>
      <c r="I24" s="303"/>
      <c r="J24" s="354">
        <v>-6644</v>
      </c>
      <c r="K24" s="364">
        <v>-0.2</v>
      </c>
      <c r="L24" s="354"/>
      <c r="M24" s="354">
        <v>-28646</v>
      </c>
      <c r="N24" s="364">
        <v>0.7</v>
      </c>
      <c r="O24" s="364"/>
      <c r="P24" s="364"/>
      <c r="Q24" s="364"/>
      <c r="R24" s="354">
        <v>-81343</v>
      </c>
      <c r="S24" s="364">
        <v>2.5</v>
      </c>
      <c r="T24" s="171"/>
    </row>
    <row r="25" spans="1:20" s="39" customFormat="1" ht="20.149999999999999" customHeight="1">
      <c r="A25" s="550" t="s">
        <v>51</v>
      </c>
      <c r="B25" s="550"/>
      <c r="C25" s="550"/>
      <c r="D25" s="108">
        <v>-32362</v>
      </c>
      <c r="E25" s="144">
        <v>4.2</v>
      </c>
      <c r="F25" s="167"/>
      <c r="G25" s="108">
        <v>-11897</v>
      </c>
      <c r="H25" s="144">
        <v>3.9</v>
      </c>
      <c r="I25" s="145"/>
      <c r="J25" s="108">
        <v>-6655</v>
      </c>
      <c r="K25" s="144">
        <v>8.1</v>
      </c>
      <c r="L25" s="108"/>
      <c r="M25" s="108">
        <v>-28457</v>
      </c>
      <c r="N25" s="144">
        <v>2.2999999999999998</v>
      </c>
      <c r="O25" s="144"/>
      <c r="P25" s="144"/>
      <c r="Q25" s="144"/>
      <c r="R25" s="108">
        <v>-79371</v>
      </c>
      <c r="S25" s="144">
        <v>3.8</v>
      </c>
      <c r="T25" s="171"/>
    </row>
    <row r="26" spans="1:20" s="39" customFormat="1" ht="20.149999999999999" customHeight="1">
      <c r="A26" s="535" t="s">
        <v>52</v>
      </c>
      <c r="B26" s="535"/>
      <c r="C26" s="535"/>
      <c r="D26" s="354">
        <v>-31067</v>
      </c>
      <c r="E26" s="364">
        <v>3.9</v>
      </c>
      <c r="F26" s="363"/>
      <c r="G26" s="354">
        <v>-11452</v>
      </c>
      <c r="H26" s="364">
        <v>3.3</v>
      </c>
      <c r="I26" s="303"/>
      <c r="J26" s="354">
        <v>-6159</v>
      </c>
      <c r="K26" s="364">
        <v>1.8</v>
      </c>
      <c r="L26" s="354"/>
      <c r="M26" s="354">
        <v>-27806</v>
      </c>
      <c r="N26" s="364">
        <v>3.7</v>
      </c>
      <c r="O26" s="364"/>
      <c r="P26" s="364"/>
      <c r="Q26" s="364"/>
      <c r="R26" s="354">
        <v>-76484</v>
      </c>
      <c r="S26" s="364">
        <v>3.6</v>
      </c>
      <c r="T26" s="171"/>
    </row>
    <row r="27" spans="1:20" s="39" customFormat="1" ht="20.149999999999999" customHeight="1">
      <c r="A27" s="550" t="s">
        <v>53</v>
      </c>
      <c r="B27" s="550"/>
      <c r="C27" s="550"/>
      <c r="D27" s="108">
        <v>-29894</v>
      </c>
      <c r="E27" s="144">
        <v>6.8</v>
      </c>
      <c r="F27" s="167"/>
      <c r="G27" s="108">
        <v>-11084</v>
      </c>
      <c r="H27" s="144">
        <v>2.1</v>
      </c>
      <c r="I27" s="145"/>
      <c r="J27" s="108">
        <v>-6053</v>
      </c>
      <c r="K27" s="144">
        <v>7.1</v>
      </c>
      <c r="L27" s="108"/>
      <c r="M27" s="108">
        <v>-26819</v>
      </c>
      <c r="N27" s="144">
        <v>4.8</v>
      </c>
      <c r="O27" s="144"/>
      <c r="P27" s="144"/>
      <c r="Q27" s="144"/>
      <c r="R27" s="108">
        <v>-73850</v>
      </c>
      <c r="S27" s="144">
        <v>5.4</v>
      </c>
      <c r="T27" s="171"/>
    </row>
    <row r="28" spans="1:20" s="39" customFormat="1" ht="20.149999999999999" customHeight="1">
      <c r="A28" s="535" t="s">
        <v>54</v>
      </c>
      <c r="B28" s="535"/>
      <c r="C28" s="535"/>
      <c r="D28" s="354">
        <v>-27990</v>
      </c>
      <c r="E28" s="364">
        <v>6.7</v>
      </c>
      <c r="F28" s="363"/>
      <c r="G28" s="354">
        <v>-10855</v>
      </c>
      <c r="H28" s="364">
        <v>3.3</v>
      </c>
      <c r="I28" s="303"/>
      <c r="J28" s="354">
        <v>-5650</v>
      </c>
      <c r="K28" s="364">
        <v>2</v>
      </c>
      <c r="L28" s="354"/>
      <c r="M28" s="354">
        <v>-25580</v>
      </c>
      <c r="N28" s="364">
        <v>6.3</v>
      </c>
      <c r="O28" s="364"/>
      <c r="P28" s="364"/>
      <c r="Q28" s="364"/>
      <c r="R28" s="354">
        <v>-70075</v>
      </c>
      <c r="S28" s="364">
        <v>5.6</v>
      </c>
      <c r="T28" s="171"/>
    </row>
    <row r="29" spans="1:20" s="39" customFormat="1" ht="20.149999999999999" customHeight="1">
      <c r="A29" s="550" t="s">
        <v>56</v>
      </c>
      <c r="B29" s="550"/>
      <c r="C29" s="550"/>
      <c r="D29" s="108">
        <v>-26228</v>
      </c>
      <c r="E29" s="144">
        <v>6.8</v>
      </c>
      <c r="F29" s="167"/>
      <c r="G29" s="108">
        <v>-10506</v>
      </c>
      <c r="H29" s="144">
        <v>6.3</v>
      </c>
      <c r="I29" s="145"/>
      <c r="J29" s="108">
        <v>-5539</v>
      </c>
      <c r="K29" s="144">
        <v>11.5</v>
      </c>
      <c r="L29" s="108"/>
      <c r="M29" s="108">
        <v>-24072</v>
      </c>
      <c r="N29" s="144">
        <v>4.9000000000000004</v>
      </c>
      <c r="O29" s="144"/>
      <c r="P29" s="144"/>
      <c r="Q29" s="144"/>
      <c r="R29" s="108">
        <v>-66345</v>
      </c>
      <c r="S29" s="144">
        <v>6.4</v>
      </c>
      <c r="T29" s="171"/>
    </row>
    <row r="30" spans="1:20" s="39" customFormat="1" ht="20.149999999999999" customHeight="1" thickBot="1">
      <c r="A30" s="552" t="s">
        <v>57</v>
      </c>
      <c r="B30" s="552"/>
      <c r="C30" s="552"/>
      <c r="D30" s="337">
        <v>-24547</v>
      </c>
      <c r="E30" s="362" t="s">
        <v>361</v>
      </c>
      <c r="F30" s="365"/>
      <c r="G30" s="337">
        <v>-9879</v>
      </c>
      <c r="H30" s="362" t="s">
        <v>361</v>
      </c>
      <c r="I30" s="376"/>
      <c r="J30" s="337">
        <v>-4967</v>
      </c>
      <c r="K30" s="362" t="s">
        <v>361</v>
      </c>
      <c r="L30" s="337"/>
      <c r="M30" s="337">
        <v>-22937</v>
      </c>
      <c r="N30" s="362" t="s">
        <v>361</v>
      </c>
      <c r="O30" s="366"/>
      <c r="P30" s="366"/>
      <c r="Q30" s="366"/>
      <c r="R30" s="337">
        <v>-62330</v>
      </c>
      <c r="S30" s="362" t="s">
        <v>361</v>
      </c>
      <c r="T30" s="171"/>
    </row>
    <row r="31" spans="1:20" s="39" customFormat="1" ht="38.5" customHeight="1">
      <c r="A31" s="96" t="s">
        <v>291</v>
      </c>
      <c r="B31" s="96"/>
      <c r="C31" s="537" t="s">
        <v>431</v>
      </c>
      <c r="D31" s="537"/>
      <c r="E31" s="537"/>
      <c r="F31" s="537"/>
      <c r="G31" s="537"/>
      <c r="H31" s="537"/>
      <c r="I31" s="537"/>
      <c r="J31" s="537"/>
      <c r="K31" s="537"/>
      <c r="L31" s="537"/>
      <c r="M31" s="537"/>
      <c r="N31" s="537"/>
      <c r="O31" s="537"/>
      <c r="P31" s="537"/>
      <c r="Q31" s="537"/>
      <c r="R31" s="537"/>
      <c r="S31" s="537"/>
    </row>
    <row r="32" spans="1:20" s="39" customFormat="1" ht="58" customHeight="1">
      <c r="A32" s="96" t="s">
        <v>33</v>
      </c>
      <c r="B32" s="537" t="s">
        <v>454</v>
      </c>
      <c r="C32" s="537"/>
      <c r="D32" s="537"/>
      <c r="E32" s="537"/>
      <c r="F32" s="537"/>
      <c r="G32" s="537"/>
      <c r="H32" s="537"/>
      <c r="I32" s="537"/>
      <c r="J32" s="537"/>
      <c r="K32" s="537"/>
      <c r="L32" s="537"/>
      <c r="M32" s="537"/>
      <c r="N32" s="537"/>
      <c r="O32" s="537"/>
      <c r="P32" s="537"/>
      <c r="Q32" s="537"/>
      <c r="R32" s="537"/>
      <c r="S32" s="537"/>
    </row>
  </sheetData>
  <mergeCells count="34">
    <mergeCell ref="B32:S32"/>
    <mergeCell ref="C31:S31"/>
    <mergeCell ref="A1:S1"/>
    <mergeCell ref="A3:S3"/>
    <mergeCell ref="A5:S5"/>
    <mergeCell ref="A6:S6"/>
    <mergeCell ref="A14:C14"/>
    <mergeCell ref="G7:H7"/>
    <mergeCell ref="J7:K7"/>
    <mergeCell ref="M7:N7"/>
    <mergeCell ref="R7:S7"/>
    <mergeCell ref="D7:E7"/>
    <mergeCell ref="A18:C18"/>
    <mergeCell ref="A19:C19"/>
    <mergeCell ref="A12:C12"/>
    <mergeCell ref="A15:C15"/>
    <mergeCell ref="A25:C25"/>
    <mergeCell ref="A30:C30"/>
    <mergeCell ref="A26:C26"/>
    <mergeCell ref="A27:C27"/>
    <mergeCell ref="A28:C28"/>
    <mergeCell ref="A29:C29"/>
    <mergeCell ref="A20:C20"/>
    <mergeCell ref="A21:C21"/>
    <mergeCell ref="A22:C22"/>
    <mergeCell ref="A23:C23"/>
    <mergeCell ref="A24:C24"/>
    <mergeCell ref="A13:C13"/>
    <mergeCell ref="A17:C17"/>
    <mergeCell ref="A2:S2"/>
    <mergeCell ref="A16:C16"/>
    <mergeCell ref="A11:C11"/>
    <mergeCell ref="A9:C9"/>
    <mergeCell ref="A10:C10"/>
  </mergeCells>
  <hyperlinks>
    <hyperlink ref="A1" location="TdM!A1" display="Retour à la table des matières" xr:uid="{00000000-0004-0000-2400-000000000000}"/>
    <hyperlink ref="A1:N1" location="TM!A1" display="Retour à la table des matières" xr:uid="{00000000-0004-0000-2400-000002000000}"/>
  </hyperlinks>
  <pageMargins left="0.43307086614173229" right="0.23622047244094491" top="0.74803149606299213" bottom="0.74803149606299213" header="0.31496062992125984" footer="0.31496062992125984"/>
  <pageSetup paperSize="5" scale="78" orientation="landscape" r:id="rId1"/>
  <ignoredErrors>
    <ignoredError sqref="A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1"/>
    <pageSetUpPr fitToPage="1"/>
  </sheetPr>
  <dimension ref="A1:D4"/>
  <sheetViews>
    <sheetView showGridLines="0" zoomScaleNormal="100" workbookViewId="0">
      <selection sqref="A1:D1"/>
    </sheetView>
  </sheetViews>
  <sheetFormatPr baseColWidth="10" defaultColWidth="10.81640625" defaultRowHeight="18"/>
  <cols>
    <col min="1" max="1" width="10.81640625" style="130"/>
    <col min="2" max="2" width="8" style="155" customWidth="1"/>
    <col min="3" max="4" width="10.81640625" style="130"/>
    <col min="5" max="5" width="11.453125" style="130" customWidth="1"/>
    <col min="6" max="16384" width="10.81640625" style="130"/>
  </cols>
  <sheetData>
    <row r="1" spans="1:4" s="173" customFormat="1" ht="14.15" customHeight="1">
      <c r="A1" s="425" t="s">
        <v>23</v>
      </c>
      <c r="B1" s="425"/>
      <c r="C1" s="425"/>
      <c r="D1" s="425"/>
    </row>
    <row r="2" spans="1:4" s="131" customFormat="1" ht="25" customHeight="1">
      <c r="A2" s="71" t="s">
        <v>409</v>
      </c>
      <c r="B2" s="71"/>
      <c r="C2" s="71"/>
      <c r="D2" s="71"/>
    </row>
    <row r="3" spans="1:4" ht="12.65" customHeight="1">
      <c r="A3" s="83"/>
      <c r="B3" s="83"/>
      <c r="C3" s="83"/>
      <c r="D3" s="83"/>
    </row>
    <row r="4" spans="1:4" s="162" customFormat="1" ht="29.25" customHeight="1">
      <c r="A4" s="159" t="s">
        <v>1</v>
      </c>
      <c r="B4" s="160"/>
      <c r="C4" s="161"/>
    </row>
  </sheetData>
  <mergeCells count="1">
    <mergeCell ref="A1:D1"/>
  </mergeCells>
  <hyperlinks>
    <hyperlink ref="A1" location="TdM!A1" display="Retour à la table des matières" xr:uid="{00000000-0004-0000-0200-000000000000}"/>
    <hyperlink ref="A1:D1" location="TM!A1" display="Retour à la table des matières" xr:uid="{00000000-0004-0000-0200-000001000000}"/>
  </hyperlinks>
  <pageMargins left="0.43307086614173229" right="0.23622047244094491" top="0.74803149606299213" bottom="0.74803149606299213" header="0.31496062992125984" footer="0.31496062992125984"/>
  <pageSetup paperSize="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40">
    <tabColor rgb="FF92D050"/>
    <pageSetUpPr fitToPage="1"/>
  </sheetPr>
  <dimension ref="A1:H32"/>
  <sheetViews>
    <sheetView showGridLines="0" showZeros="0" zoomScaleNormal="100" workbookViewId="0">
      <selection activeCell="L16" sqref="L16"/>
    </sheetView>
  </sheetViews>
  <sheetFormatPr baseColWidth="10" defaultColWidth="11.453125" defaultRowHeight="16.399999999999999" customHeight="1"/>
  <cols>
    <col min="1" max="1" width="4.54296875" style="39" customWidth="1"/>
    <col min="2" max="2" width="11.453125" style="39" customWidth="1"/>
    <col min="3" max="3" width="17.54296875" style="39" customWidth="1"/>
    <col min="4" max="4" width="17.7265625" style="39" customWidth="1"/>
    <col min="5" max="5" width="2.54296875" style="39" customWidth="1"/>
    <col min="6" max="6" width="17.54296875" style="39" customWidth="1"/>
    <col min="7" max="7" width="19.26953125" style="39" customWidth="1"/>
    <col min="8" max="8" width="11.453125" style="39" customWidth="1"/>
    <col min="9" max="16384" width="11.453125" style="39"/>
  </cols>
  <sheetData>
    <row r="1" spans="1:8" s="173" customFormat="1" ht="14.15" customHeight="1">
      <c r="A1" s="425" t="s">
        <v>23</v>
      </c>
      <c r="B1" s="425"/>
      <c r="C1" s="425"/>
      <c r="D1" s="425"/>
      <c r="E1" s="425"/>
      <c r="F1" s="425"/>
      <c r="G1" s="425"/>
    </row>
    <row r="2" spans="1:8" ht="25" customHeight="1">
      <c r="A2" s="436" t="s">
        <v>409</v>
      </c>
      <c r="B2" s="436"/>
      <c r="C2" s="436"/>
      <c r="D2" s="436"/>
      <c r="E2" s="436"/>
      <c r="F2" s="436"/>
      <c r="G2" s="436"/>
    </row>
    <row r="3" spans="1:8" ht="12.65" customHeight="1">
      <c r="A3" s="446"/>
      <c r="B3" s="446"/>
      <c r="C3" s="446"/>
      <c r="D3" s="446"/>
      <c r="E3" s="446"/>
      <c r="F3" s="446"/>
      <c r="G3" s="446"/>
    </row>
    <row r="4" spans="1:8" ht="18" customHeight="1">
      <c r="A4" s="155" t="s">
        <v>411</v>
      </c>
      <c r="B4" s="83"/>
      <c r="C4" s="83"/>
      <c r="D4" s="83"/>
      <c r="E4" s="83"/>
      <c r="F4" s="83"/>
      <c r="G4" s="83"/>
      <c r="H4" s="176"/>
    </row>
    <row r="5" spans="1:8" ht="12.75" customHeight="1">
      <c r="A5" s="557"/>
      <c r="B5" s="557"/>
      <c r="C5" s="557"/>
      <c r="D5" s="557"/>
      <c r="E5" s="557"/>
      <c r="F5" s="557"/>
      <c r="G5" s="557"/>
    </row>
    <row r="6" spans="1:8" ht="22.5" customHeight="1">
      <c r="A6" s="447" t="s">
        <v>364</v>
      </c>
      <c r="B6" s="447"/>
      <c r="C6" s="447"/>
      <c r="D6" s="447"/>
      <c r="E6" s="447"/>
      <c r="F6" s="447"/>
      <c r="G6" s="447"/>
    </row>
    <row r="7" spans="1:8" ht="42" customHeight="1">
      <c r="A7" s="150"/>
      <c r="B7" s="148"/>
      <c r="C7" s="437" t="s">
        <v>266</v>
      </c>
      <c r="D7" s="437"/>
      <c r="E7" s="80"/>
      <c r="F7" s="437" t="s">
        <v>367</v>
      </c>
      <c r="G7" s="437"/>
    </row>
    <row r="8" spans="1:8" ht="21.65" customHeight="1">
      <c r="A8" s="150"/>
      <c r="B8" s="149"/>
      <c r="C8" s="134" t="s">
        <v>143</v>
      </c>
      <c r="D8" s="134" t="s">
        <v>158</v>
      </c>
      <c r="E8" s="121"/>
      <c r="F8" s="134" t="s">
        <v>143</v>
      </c>
      <c r="G8" s="134" t="s">
        <v>144</v>
      </c>
      <c r="H8" s="116"/>
    </row>
    <row r="9" spans="1:8" ht="21.65" customHeight="1">
      <c r="A9" s="550" t="s">
        <v>381</v>
      </c>
      <c r="B9" s="550"/>
      <c r="C9" s="107">
        <v>689921</v>
      </c>
      <c r="D9" s="126">
        <v>3.4</v>
      </c>
      <c r="E9" s="74">
        <v>0</v>
      </c>
      <c r="F9" s="107">
        <v>-3954</v>
      </c>
      <c r="G9" s="144">
        <v>-0.6</v>
      </c>
    </row>
    <row r="10" spans="1:8" ht="21.65" customHeight="1">
      <c r="A10" s="551" t="s">
        <v>335</v>
      </c>
      <c r="B10" s="551"/>
      <c r="C10" s="336">
        <v>666941</v>
      </c>
      <c r="D10" s="346">
        <v>3.5</v>
      </c>
      <c r="E10" s="75">
        <v>0</v>
      </c>
      <c r="F10" s="336">
        <v>-6265</v>
      </c>
      <c r="G10" s="364">
        <v>-0.9</v>
      </c>
    </row>
    <row r="11" spans="1:8" ht="20.149999999999999" customHeight="1">
      <c r="A11" s="550" t="s">
        <v>284</v>
      </c>
      <c r="B11" s="550"/>
      <c r="C11" s="107">
        <v>644431</v>
      </c>
      <c r="D11" s="126">
        <v>4.5</v>
      </c>
      <c r="E11" s="74">
        <v>0</v>
      </c>
      <c r="F11" s="107">
        <v>-7655</v>
      </c>
      <c r="G11" s="144">
        <v>-1.2</v>
      </c>
    </row>
    <row r="12" spans="1:8" ht="20.149999999999999" customHeight="1">
      <c r="A12" s="551" t="s">
        <v>237</v>
      </c>
      <c r="B12" s="551"/>
      <c r="C12" s="336">
        <v>616771</v>
      </c>
      <c r="D12" s="346">
        <v>5.9</v>
      </c>
      <c r="E12" s="75"/>
      <c r="F12" s="336">
        <v>-5175</v>
      </c>
      <c r="G12" s="364">
        <v>-0.8</v>
      </c>
    </row>
    <row r="13" spans="1:8" ht="20.149999999999999" customHeight="1">
      <c r="A13" s="550" t="s">
        <v>216</v>
      </c>
      <c r="B13" s="550"/>
      <c r="C13" s="107">
        <v>582495</v>
      </c>
      <c r="D13" s="126">
        <v>4.7</v>
      </c>
      <c r="E13" s="74"/>
      <c r="F13" s="107">
        <v>-5994</v>
      </c>
      <c r="G13" s="144">
        <v>-1</v>
      </c>
    </row>
    <row r="14" spans="1:8" ht="20.149999999999999" customHeight="1">
      <c r="A14" s="551" t="s">
        <v>179</v>
      </c>
      <c r="B14" s="551"/>
      <c r="C14" s="336">
        <v>556139</v>
      </c>
      <c r="D14" s="346">
        <v>9.6</v>
      </c>
      <c r="E14" s="75"/>
      <c r="F14" s="336">
        <v>-3126</v>
      </c>
      <c r="G14" s="364">
        <v>-0.6</v>
      </c>
    </row>
    <row r="15" spans="1:8" ht="20.149999999999999" customHeight="1">
      <c r="A15" s="550" t="s">
        <v>165</v>
      </c>
      <c r="B15" s="550"/>
      <c r="C15" s="107">
        <v>507464</v>
      </c>
      <c r="D15" s="126">
        <v>12.4</v>
      </c>
      <c r="E15" s="74"/>
      <c r="F15" s="107">
        <v>2567</v>
      </c>
      <c r="G15" s="144">
        <v>0.5</v>
      </c>
    </row>
    <row r="16" spans="1:8" ht="20.149999999999999" customHeight="1">
      <c r="A16" s="551" t="s">
        <v>41</v>
      </c>
      <c r="B16" s="551"/>
      <c r="C16" s="336">
        <v>451344</v>
      </c>
      <c r="D16" s="346">
        <v>-1.8</v>
      </c>
      <c r="E16" s="346"/>
      <c r="F16" s="336">
        <v>-4378</v>
      </c>
      <c r="G16" s="364">
        <v>-1</v>
      </c>
    </row>
    <row r="17" spans="1:7" ht="20.149999999999999" customHeight="1">
      <c r="A17" s="550" t="s">
        <v>42</v>
      </c>
      <c r="B17" s="550"/>
      <c r="C17" s="107">
        <v>459816</v>
      </c>
      <c r="D17" s="126">
        <v>4.5999999999999996</v>
      </c>
      <c r="E17" s="126"/>
      <c r="F17" s="107">
        <v>1845</v>
      </c>
      <c r="G17" s="144">
        <v>0.4</v>
      </c>
    </row>
    <row r="18" spans="1:7" ht="20.149999999999999" customHeight="1">
      <c r="A18" s="551" t="s">
        <v>43</v>
      </c>
      <c r="B18" s="551"/>
      <c r="C18" s="336">
        <v>439685</v>
      </c>
      <c r="D18" s="346">
        <v>5</v>
      </c>
      <c r="E18" s="346"/>
      <c r="F18" s="336">
        <v>7675</v>
      </c>
      <c r="G18" s="364">
        <v>1.7</v>
      </c>
    </row>
    <row r="19" spans="1:7" ht="20.149999999999999" customHeight="1">
      <c r="A19" s="550" t="s">
        <v>44</v>
      </c>
      <c r="B19" s="550"/>
      <c r="C19" s="107">
        <v>418674</v>
      </c>
      <c r="D19" s="126">
        <v>4.9000000000000004</v>
      </c>
      <c r="E19" s="126"/>
      <c r="F19" s="107">
        <v>2804</v>
      </c>
      <c r="G19" s="144">
        <v>0.7</v>
      </c>
    </row>
    <row r="20" spans="1:7" ht="20.149999999999999" customHeight="1">
      <c r="A20" s="551" t="s">
        <v>45</v>
      </c>
      <c r="B20" s="551"/>
      <c r="C20" s="336">
        <v>399225</v>
      </c>
      <c r="D20" s="346">
        <v>3</v>
      </c>
      <c r="E20" s="346"/>
      <c r="F20" s="336">
        <v>3944</v>
      </c>
      <c r="G20" s="364">
        <v>1</v>
      </c>
    </row>
    <row r="21" spans="1:7" ht="20.149999999999999" customHeight="1">
      <c r="A21" s="550" t="s">
        <v>46</v>
      </c>
      <c r="B21" s="550"/>
      <c r="C21" s="107">
        <v>387667</v>
      </c>
      <c r="D21" s="126">
        <v>2.9</v>
      </c>
      <c r="E21" s="126"/>
      <c r="F21" s="107">
        <v>3269</v>
      </c>
      <c r="G21" s="144">
        <v>0.8</v>
      </c>
    </row>
    <row r="22" spans="1:7" ht="20.149999999999999" customHeight="1">
      <c r="A22" s="551" t="s">
        <v>47</v>
      </c>
      <c r="B22" s="551"/>
      <c r="C22" s="336">
        <v>376878</v>
      </c>
      <c r="D22" s="346">
        <v>3</v>
      </c>
      <c r="E22" s="346"/>
      <c r="F22" s="336">
        <v>-730</v>
      </c>
      <c r="G22" s="364">
        <v>-0.2</v>
      </c>
    </row>
    <row r="23" spans="1:7" ht="20.149999999999999" customHeight="1">
      <c r="A23" s="550" t="s">
        <v>48</v>
      </c>
      <c r="B23" s="550"/>
      <c r="C23" s="107">
        <v>365802</v>
      </c>
      <c r="D23" s="126">
        <v>3</v>
      </c>
      <c r="E23" s="126"/>
      <c r="F23" s="107">
        <v>-2259</v>
      </c>
      <c r="G23" s="144">
        <v>-0.6</v>
      </c>
    </row>
    <row r="24" spans="1:7" ht="20.149999999999999" customHeight="1">
      <c r="A24" s="551" t="s">
        <v>49</v>
      </c>
      <c r="B24" s="551"/>
      <c r="C24" s="336">
        <v>355253</v>
      </c>
      <c r="D24" s="346">
        <v>2.7</v>
      </c>
      <c r="E24" s="346"/>
      <c r="F24" s="336">
        <v>-3325</v>
      </c>
      <c r="G24" s="364">
        <v>-0.9</v>
      </c>
    </row>
    <row r="25" spans="1:7" ht="20.149999999999999" customHeight="1">
      <c r="A25" s="550" t="s">
        <v>51</v>
      </c>
      <c r="B25" s="550"/>
      <c r="C25" s="107">
        <v>345763</v>
      </c>
      <c r="D25" s="126">
        <v>5.0999999999999996</v>
      </c>
      <c r="E25" s="126"/>
      <c r="F25" s="107">
        <v>-2497</v>
      </c>
      <c r="G25" s="144">
        <v>-0.7</v>
      </c>
    </row>
    <row r="26" spans="1:7" ht="20.149999999999999" customHeight="1">
      <c r="A26" s="551" t="s">
        <v>52</v>
      </c>
      <c r="B26" s="551"/>
      <c r="C26" s="336">
        <v>329129</v>
      </c>
      <c r="D26" s="346">
        <v>4.3</v>
      </c>
      <c r="E26" s="346"/>
      <c r="F26" s="336">
        <v>-2539</v>
      </c>
      <c r="G26" s="364">
        <v>-0.8</v>
      </c>
    </row>
    <row r="27" spans="1:7" ht="20.149999999999999" customHeight="1">
      <c r="A27" s="550" t="s">
        <v>53</v>
      </c>
      <c r="B27" s="550"/>
      <c r="C27" s="107">
        <v>315540</v>
      </c>
      <c r="D27" s="126">
        <v>0.1</v>
      </c>
      <c r="E27" s="126"/>
      <c r="F27" s="107">
        <v>-3103</v>
      </c>
      <c r="G27" s="144">
        <v>-1</v>
      </c>
    </row>
    <row r="28" spans="1:7" ht="20.149999999999999" customHeight="1">
      <c r="A28" s="551" t="s">
        <v>54</v>
      </c>
      <c r="B28" s="551"/>
      <c r="C28" s="336">
        <v>315382</v>
      </c>
      <c r="D28" s="346">
        <v>2.7</v>
      </c>
      <c r="E28" s="346"/>
      <c r="F28" s="336">
        <v>-1430</v>
      </c>
      <c r="G28" s="364">
        <v>-0.5</v>
      </c>
    </row>
    <row r="29" spans="1:7" ht="20.149999999999999" customHeight="1">
      <c r="A29" s="550" t="s">
        <v>56</v>
      </c>
      <c r="B29" s="550"/>
      <c r="C29" s="107">
        <v>306946</v>
      </c>
      <c r="D29" s="126">
        <v>5.3</v>
      </c>
      <c r="E29" s="126"/>
      <c r="F29" s="107">
        <v>1484</v>
      </c>
      <c r="G29" s="144">
        <v>0.5</v>
      </c>
    </row>
    <row r="30" spans="1:7" ht="20.149999999999999" customHeight="1" thickBot="1">
      <c r="A30" s="552" t="s">
        <v>57</v>
      </c>
      <c r="B30" s="552"/>
      <c r="C30" s="360">
        <v>291512</v>
      </c>
      <c r="D30" s="362">
        <v>3.7</v>
      </c>
      <c r="E30" s="362"/>
      <c r="F30" s="360">
        <v>1847</v>
      </c>
      <c r="G30" s="366">
        <v>0.6</v>
      </c>
    </row>
    <row r="31" spans="1:7" ht="57" customHeight="1">
      <c r="A31" s="47" t="s">
        <v>33</v>
      </c>
      <c r="B31" s="537" t="s">
        <v>432</v>
      </c>
      <c r="C31" s="537"/>
      <c r="D31" s="537"/>
      <c r="E31" s="537"/>
      <c r="F31" s="537"/>
      <c r="G31" s="537"/>
    </row>
    <row r="32" spans="1:7" ht="38.5" customHeight="1">
      <c r="A32" s="47" t="s">
        <v>197</v>
      </c>
      <c r="B32" s="537" t="s">
        <v>374</v>
      </c>
      <c r="C32" s="537"/>
      <c r="D32" s="537"/>
      <c r="E32" s="537"/>
      <c r="F32" s="537"/>
      <c r="G32" s="537"/>
    </row>
  </sheetData>
  <mergeCells count="31">
    <mergeCell ref="A1:G1"/>
    <mergeCell ref="A3:G3"/>
    <mergeCell ref="A5:G5"/>
    <mergeCell ref="A2:G2"/>
    <mergeCell ref="A6:G6"/>
    <mergeCell ref="B32:G32"/>
    <mergeCell ref="A30:B30"/>
    <mergeCell ref="A19:B19"/>
    <mergeCell ref="B31:G31"/>
    <mergeCell ref="A26:B26"/>
    <mergeCell ref="A27:B27"/>
    <mergeCell ref="A21:B21"/>
    <mergeCell ref="A22:B22"/>
    <mergeCell ref="A23:B23"/>
    <mergeCell ref="A24:B24"/>
    <mergeCell ref="A25:B25"/>
    <mergeCell ref="A29:B29"/>
    <mergeCell ref="A28:B28"/>
    <mergeCell ref="A18:B18"/>
    <mergeCell ref="C7:D7"/>
    <mergeCell ref="A20:B20"/>
    <mergeCell ref="F7:G7"/>
    <mergeCell ref="A17:B17"/>
    <mergeCell ref="A10:B10"/>
    <mergeCell ref="A15:B15"/>
    <mergeCell ref="A16:B16"/>
    <mergeCell ref="A11:B11"/>
    <mergeCell ref="A9:B9"/>
    <mergeCell ref="A14:B14"/>
    <mergeCell ref="A13:B13"/>
    <mergeCell ref="A12:B12"/>
  </mergeCells>
  <hyperlinks>
    <hyperlink ref="A1" location="TdM!A1" display="Retour à la table des matières" xr:uid="{00000000-0004-0000-2600-000000000000}"/>
    <hyperlink ref="A1:G1" location="TM!A1" display="Retour à la table des matières" xr:uid="{A7D557CF-75B7-47BE-AB31-AC22AE7333E2}"/>
  </hyperlinks>
  <pageMargins left="0.43307086614173229" right="0.23622047244094491" top="0.74803149606299213" bottom="0.74803149606299213" header="0.31496062992125984" footer="0.31496062992125984"/>
  <pageSetup paperSize="5" orientation="portrait" r:id="rId1"/>
  <ignoredErrors>
    <ignoredError sqref="A31:A3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rgb="FF92D050"/>
    <pageSetUpPr fitToPage="1"/>
  </sheetPr>
  <dimension ref="A1:AB46"/>
  <sheetViews>
    <sheetView showGridLines="0" zoomScaleNormal="100" workbookViewId="0">
      <selection sqref="A1:AA1"/>
    </sheetView>
  </sheetViews>
  <sheetFormatPr baseColWidth="10" defaultColWidth="11.453125" defaultRowHeight="10"/>
  <cols>
    <col min="1" max="1" width="4.7265625" style="32" customWidth="1"/>
    <col min="2" max="2" width="2.453125" style="32" customWidth="1"/>
    <col min="3" max="3" width="5.453125" style="32" customWidth="1"/>
    <col min="4" max="4" width="15.54296875" style="32" customWidth="1"/>
    <col min="5" max="5" width="3.453125" style="32" customWidth="1"/>
    <col min="6" max="6" width="14.54296875" style="32" customWidth="1"/>
    <col min="7" max="7" width="3.453125" style="32" customWidth="1"/>
    <col min="8" max="8" width="14.54296875" style="32" customWidth="1"/>
    <col min="9" max="9" width="15.54296875" style="32" customWidth="1"/>
    <col min="10" max="10" width="3.453125" style="32" customWidth="1"/>
    <col min="11" max="11" width="13.54296875" style="32" customWidth="1"/>
    <col min="12" max="12" width="15.54296875" style="32" customWidth="1"/>
    <col min="13" max="14" width="18.54296875" style="32" customWidth="1"/>
    <col min="15" max="15" width="3.36328125" style="32" customWidth="1"/>
    <col min="16" max="16" width="23.453125" style="32" customWidth="1"/>
    <col min="17" max="17" width="16.54296875" style="32" customWidth="1"/>
    <col min="18" max="18" width="18.54296875" style="32" customWidth="1"/>
    <col min="19" max="19" width="3.453125" style="32" customWidth="1"/>
    <col min="20" max="20" width="19.54296875" style="32" customWidth="1"/>
    <col min="21" max="21" width="3.54296875" style="32" customWidth="1"/>
    <col min="22" max="22" width="15.1796875" style="32" customWidth="1"/>
    <col min="23" max="23" width="3.453125" style="32" customWidth="1"/>
    <col min="24" max="24" width="14.54296875" style="32" customWidth="1"/>
    <col min="25" max="25" width="3.453125" style="32" customWidth="1"/>
    <col min="26" max="26" width="19.54296875" style="32" customWidth="1"/>
    <col min="27" max="27" width="5.54296875" style="32" customWidth="1"/>
    <col min="28" max="16384" width="11.453125" style="32"/>
  </cols>
  <sheetData>
    <row r="1" spans="1:28" ht="14.15" customHeight="1">
      <c r="A1" s="425" t="s">
        <v>23</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row>
    <row r="2" spans="1:28" s="153" customFormat="1" ht="25" customHeight="1">
      <c r="A2" s="436" t="s">
        <v>409</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row>
    <row r="3" spans="1:28" s="153" customFormat="1" ht="12.65" customHeight="1">
      <c r="A3" s="131"/>
      <c r="B3" s="131"/>
      <c r="C3" s="71"/>
      <c r="D3" s="71"/>
      <c r="E3" s="71"/>
      <c r="F3" s="71"/>
      <c r="G3" s="71"/>
      <c r="H3" s="71"/>
      <c r="I3" s="71"/>
      <c r="J3" s="71"/>
      <c r="K3" s="71"/>
      <c r="L3" s="71"/>
      <c r="M3" s="71"/>
      <c r="N3" s="131"/>
      <c r="O3" s="131"/>
      <c r="P3" s="131"/>
      <c r="Q3" s="131"/>
      <c r="R3" s="131"/>
      <c r="S3" s="131"/>
      <c r="T3" s="131"/>
      <c r="U3" s="131"/>
      <c r="V3" s="131"/>
      <c r="W3" s="131"/>
      <c r="X3" s="131"/>
      <c r="Y3" s="131"/>
      <c r="Z3" s="131"/>
      <c r="AA3" s="131"/>
    </row>
    <row r="4" spans="1:28" s="174" customFormat="1" ht="18" customHeight="1">
      <c r="A4" s="130" t="s">
        <v>29</v>
      </c>
      <c r="B4" s="130"/>
      <c r="C4" s="130"/>
      <c r="D4" s="156"/>
      <c r="E4" s="130"/>
      <c r="F4" s="172"/>
      <c r="G4" s="130"/>
      <c r="H4" s="130"/>
      <c r="I4" s="130"/>
      <c r="J4" s="130"/>
      <c r="K4" s="130"/>
      <c r="L4" s="130"/>
      <c r="M4" s="130"/>
      <c r="N4" s="130"/>
      <c r="O4" s="130"/>
      <c r="P4" s="130"/>
      <c r="Q4" s="130"/>
      <c r="R4" s="130"/>
      <c r="S4" s="130"/>
      <c r="T4" s="130"/>
      <c r="U4" s="130"/>
      <c r="V4" s="130"/>
      <c r="W4" s="130"/>
      <c r="X4" s="130"/>
      <c r="Y4" s="130"/>
      <c r="Z4" s="130"/>
      <c r="AA4" s="130"/>
    </row>
    <row r="5" spans="1:28" ht="12.65" customHeight="1">
      <c r="A5" s="33"/>
      <c r="B5" s="33"/>
      <c r="C5" s="33"/>
      <c r="D5" s="33"/>
      <c r="E5" s="33"/>
      <c r="F5" s="33"/>
      <c r="G5" s="33"/>
      <c r="H5" s="33"/>
      <c r="I5" s="33"/>
      <c r="J5" s="33"/>
      <c r="K5" s="33"/>
      <c r="L5" s="269"/>
      <c r="M5" s="33"/>
      <c r="N5" s="33"/>
      <c r="O5" s="33"/>
      <c r="P5" s="33"/>
      <c r="Q5" s="33"/>
      <c r="R5" s="33"/>
      <c r="S5" s="33"/>
      <c r="T5" s="33"/>
      <c r="U5" s="33"/>
      <c r="V5" s="33"/>
      <c r="W5" s="33"/>
      <c r="X5" s="33"/>
      <c r="Y5" s="33"/>
      <c r="Z5" s="33"/>
      <c r="AA5" s="33"/>
    </row>
    <row r="6" spans="1:28" ht="25" customHeight="1">
      <c r="A6" s="436" t="s">
        <v>2</v>
      </c>
      <c r="B6" s="436"/>
      <c r="C6" s="436"/>
      <c r="D6" s="436"/>
      <c r="E6" s="436"/>
      <c r="F6" s="436"/>
      <c r="G6" s="436"/>
      <c r="H6" s="436"/>
      <c r="I6" s="436"/>
      <c r="J6" s="436"/>
      <c r="K6" s="436"/>
      <c r="L6" s="436"/>
      <c r="M6" s="436"/>
      <c r="N6" s="436"/>
      <c r="O6" s="436"/>
      <c r="P6" s="436"/>
      <c r="Q6" s="436"/>
      <c r="R6" s="436"/>
      <c r="S6" s="436"/>
      <c r="T6" s="436"/>
      <c r="U6" s="436"/>
      <c r="V6" s="436"/>
      <c r="W6" s="436"/>
      <c r="X6" s="436"/>
      <c r="Y6" s="436"/>
      <c r="Z6" s="436"/>
      <c r="AA6" s="436"/>
    </row>
    <row r="7" spans="1:28" s="35" customFormat="1" ht="20.149999999999999" customHeight="1">
      <c r="A7" s="19" t="s">
        <v>30</v>
      </c>
      <c r="B7" s="39"/>
      <c r="C7" s="39"/>
      <c r="D7" s="39"/>
      <c r="E7" s="39"/>
      <c r="F7" s="39"/>
      <c r="G7" s="39"/>
      <c r="H7" s="39"/>
      <c r="I7" s="39"/>
      <c r="J7" s="39"/>
      <c r="K7" s="39"/>
      <c r="L7" s="39"/>
      <c r="M7" s="39"/>
      <c r="N7" s="39"/>
      <c r="O7" s="39"/>
      <c r="P7" s="39"/>
      <c r="Q7" s="39"/>
      <c r="R7" s="39"/>
      <c r="S7" s="39"/>
      <c r="T7" s="39"/>
      <c r="U7" s="39"/>
      <c r="V7" s="39"/>
      <c r="W7" s="39"/>
      <c r="X7" s="39"/>
      <c r="Y7" s="39"/>
      <c r="Z7" s="39"/>
      <c r="AA7" s="39"/>
    </row>
    <row r="8" spans="1:28" s="35" customFormat="1" ht="25" customHeight="1">
      <c r="A8" s="56"/>
      <c r="B8" s="56"/>
      <c r="C8" s="48"/>
      <c r="D8" s="49"/>
      <c r="E8" s="50"/>
      <c r="F8" s="49"/>
      <c r="G8" s="51"/>
      <c r="H8" s="49"/>
      <c r="I8" s="49"/>
      <c r="J8" s="49"/>
      <c r="K8" s="49"/>
      <c r="L8" s="49"/>
      <c r="M8" s="49"/>
      <c r="N8" s="49"/>
      <c r="O8" s="49"/>
      <c r="P8" s="49"/>
      <c r="Q8" s="49"/>
      <c r="R8" s="49"/>
      <c r="S8" s="49"/>
      <c r="T8" s="49"/>
      <c r="U8" s="49"/>
      <c r="V8" s="437" t="s">
        <v>319</v>
      </c>
      <c r="W8" s="437"/>
      <c r="X8" s="437"/>
      <c r="Y8" s="49"/>
      <c r="Z8" s="50"/>
      <c r="AA8" s="50"/>
    </row>
    <row r="9" spans="1:28" s="35" customFormat="1" ht="90" customHeight="1">
      <c r="A9" s="57"/>
      <c r="B9" s="57"/>
      <c r="C9" s="52"/>
      <c r="D9" s="53" t="s">
        <v>31</v>
      </c>
      <c r="E9" s="54"/>
      <c r="F9" s="53" t="s">
        <v>32</v>
      </c>
      <c r="G9" s="199"/>
      <c r="H9" s="53" t="s">
        <v>34</v>
      </c>
      <c r="I9" s="53" t="s">
        <v>35</v>
      </c>
      <c r="J9" s="55" t="s">
        <v>337</v>
      </c>
      <c r="K9" s="53" t="s">
        <v>36</v>
      </c>
      <c r="L9" s="53" t="s">
        <v>37</v>
      </c>
      <c r="M9" s="53" t="s">
        <v>276</v>
      </c>
      <c r="N9" s="53" t="s">
        <v>365</v>
      </c>
      <c r="O9" s="295" t="s">
        <v>188</v>
      </c>
      <c r="P9" s="53" t="s">
        <v>373</v>
      </c>
      <c r="Q9" s="53" t="s">
        <v>346</v>
      </c>
      <c r="R9" s="53" t="s">
        <v>38</v>
      </c>
      <c r="S9" s="55" t="s">
        <v>370</v>
      </c>
      <c r="T9" s="53" t="s">
        <v>233</v>
      </c>
      <c r="U9" s="53"/>
      <c r="V9" s="58" t="s">
        <v>39</v>
      </c>
      <c r="W9" s="58"/>
      <c r="X9" s="58" t="s">
        <v>40</v>
      </c>
      <c r="Y9" s="53"/>
      <c r="Z9" s="53" t="s">
        <v>300</v>
      </c>
      <c r="AA9" s="54" t="s">
        <v>371</v>
      </c>
      <c r="AB9" s="23"/>
    </row>
    <row r="10" spans="1:28" s="35" customFormat="1" ht="20.5" customHeight="1">
      <c r="A10" s="439" t="s">
        <v>381</v>
      </c>
      <c r="B10" s="439"/>
      <c r="C10" s="439"/>
      <c r="D10" s="36">
        <v>139808</v>
      </c>
      <c r="E10" s="36"/>
      <c r="F10" s="36">
        <v>32948</v>
      </c>
      <c r="G10" s="36"/>
      <c r="H10" s="36">
        <v>172756</v>
      </c>
      <c r="I10" s="36">
        <v>-164279</v>
      </c>
      <c r="J10" s="36"/>
      <c r="K10" s="36">
        <v>-10931</v>
      </c>
      <c r="L10" s="36">
        <v>-175210</v>
      </c>
      <c r="M10" s="36">
        <v>-1500</v>
      </c>
      <c r="N10" s="36">
        <v>-3954</v>
      </c>
      <c r="O10" s="36"/>
      <c r="P10" s="36">
        <v>750</v>
      </c>
      <c r="Q10" s="36">
        <v>-2491</v>
      </c>
      <c r="R10" s="36">
        <v>0</v>
      </c>
      <c r="S10" s="36"/>
      <c r="T10" s="36">
        <v>-5695</v>
      </c>
      <c r="U10" s="36"/>
      <c r="V10" s="36"/>
      <c r="W10" s="36"/>
      <c r="X10" s="36"/>
      <c r="Y10" s="36"/>
      <c r="Z10" s="36"/>
      <c r="AA10" s="36"/>
      <c r="AB10" s="23"/>
    </row>
    <row r="11" spans="1:28" s="35" customFormat="1" ht="20" customHeight="1">
      <c r="A11" s="438" t="s">
        <v>335</v>
      </c>
      <c r="B11" s="438"/>
      <c r="C11" s="438"/>
      <c r="D11" s="196">
        <v>134361</v>
      </c>
      <c r="E11" s="196"/>
      <c r="F11" s="196">
        <v>32131</v>
      </c>
      <c r="G11" s="196"/>
      <c r="H11" s="196">
        <v>166492</v>
      </c>
      <c r="I11" s="196">
        <v>-160489</v>
      </c>
      <c r="J11" s="196"/>
      <c r="K11" s="196">
        <v>-10268</v>
      </c>
      <c r="L11" s="196">
        <v>-170757</v>
      </c>
      <c r="M11" s="196">
        <v>-2000</v>
      </c>
      <c r="N11" s="196">
        <v>-6265</v>
      </c>
      <c r="O11" s="196"/>
      <c r="P11" s="196">
        <v>0</v>
      </c>
      <c r="Q11" s="196">
        <v>-2347</v>
      </c>
      <c r="R11" s="196">
        <v>0</v>
      </c>
      <c r="S11" s="196"/>
      <c r="T11" s="196">
        <v>-8612</v>
      </c>
      <c r="U11" s="196"/>
      <c r="V11" s="196"/>
      <c r="W11" s="196"/>
      <c r="X11" s="196"/>
      <c r="Y11" s="196"/>
      <c r="Z11" s="196"/>
      <c r="AA11" s="196"/>
      <c r="AB11" s="23"/>
    </row>
    <row r="12" spans="1:28" s="35" customFormat="1" ht="20.25" customHeight="1">
      <c r="A12" s="432" t="s">
        <v>284</v>
      </c>
      <c r="B12" s="432"/>
      <c r="C12" s="432"/>
      <c r="D12" s="36">
        <v>129952</v>
      </c>
      <c r="E12" s="36"/>
      <c r="F12" s="37">
        <v>30577</v>
      </c>
      <c r="G12" s="36"/>
      <c r="H12" s="36">
        <v>160529</v>
      </c>
      <c r="I12" s="36">
        <v>-158029</v>
      </c>
      <c r="J12" s="304"/>
      <c r="K12" s="36">
        <v>-10155</v>
      </c>
      <c r="L12" s="36">
        <v>-168184</v>
      </c>
      <c r="M12" s="36">
        <v>0</v>
      </c>
      <c r="N12" s="36">
        <v>-7655</v>
      </c>
      <c r="O12" s="36"/>
      <c r="P12" s="36">
        <v>0</v>
      </c>
      <c r="Q12" s="36">
        <v>-2289</v>
      </c>
      <c r="R12" s="36">
        <v>0</v>
      </c>
      <c r="S12" s="36"/>
      <c r="T12" s="36">
        <v>-9944</v>
      </c>
      <c r="U12" s="36"/>
      <c r="V12" s="36"/>
      <c r="W12" s="36"/>
      <c r="X12" s="36"/>
      <c r="Y12" s="36"/>
      <c r="Z12" s="36"/>
      <c r="AA12" s="64"/>
      <c r="AB12" s="23"/>
    </row>
    <row r="13" spans="1:28" s="35" customFormat="1" ht="20.149999999999999" customHeight="1">
      <c r="A13" s="431" t="s">
        <v>237</v>
      </c>
      <c r="B13" s="431"/>
      <c r="C13" s="431"/>
      <c r="D13" s="196">
        <v>125590</v>
      </c>
      <c r="E13" s="196"/>
      <c r="F13" s="307">
        <v>30498</v>
      </c>
      <c r="G13" s="196"/>
      <c r="H13" s="196">
        <v>156088</v>
      </c>
      <c r="I13" s="196">
        <v>-151294</v>
      </c>
      <c r="J13" s="308"/>
      <c r="K13" s="196">
        <v>-9969</v>
      </c>
      <c r="L13" s="196">
        <v>-161263</v>
      </c>
      <c r="M13" s="196"/>
      <c r="N13" s="196">
        <v>-5175</v>
      </c>
      <c r="O13" s="196"/>
      <c r="P13" s="196"/>
      <c r="Q13" s="196">
        <v>-2397</v>
      </c>
      <c r="R13" s="196">
        <v>0</v>
      </c>
      <c r="S13" s="196"/>
      <c r="T13" s="196">
        <v>-7572</v>
      </c>
      <c r="U13" s="196"/>
      <c r="V13" s="196"/>
      <c r="W13" s="196"/>
      <c r="X13" s="196"/>
      <c r="Y13" s="196"/>
      <c r="Z13" s="196">
        <v>-7572</v>
      </c>
      <c r="AA13" s="41"/>
      <c r="AB13" s="23"/>
    </row>
    <row r="14" spans="1:28" s="35" customFormat="1" ht="20.149999999999999" customHeight="1">
      <c r="A14" s="432" t="s">
        <v>216</v>
      </c>
      <c r="B14" s="432"/>
      <c r="C14" s="432"/>
      <c r="D14" s="36">
        <v>114665</v>
      </c>
      <c r="E14" s="36"/>
      <c r="F14" s="37">
        <v>30876</v>
      </c>
      <c r="G14" s="36"/>
      <c r="H14" s="36">
        <v>145541</v>
      </c>
      <c r="I14" s="36">
        <v>-141553</v>
      </c>
      <c r="J14" s="304"/>
      <c r="K14" s="36">
        <v>-9982</v>
      </c>
      <c r="L14" s="36">
        <v>-151535</v>
      </c>
      <c r="M14" s="36"/>
      <c r="N14" s="36">
        <v>-5994</v>
      </c>
      <c r="O14" s="36"/>
      <c r="P14" s="36"/>
      <c r="Q14" s="36">
        <v>-2047</v>
      </c>
      <c r="R14" s="36">
        <v>0</v>
      </c>
      <c r="S14" s="36"/>
      <c r="T14" s="36">
        <v>-8041</v>
      </c>
      <c r="U14" s="36"/>
      <c r="V14" s="36"/>
      <c r="W14" s="36"/>
      <c r="X14" s="36"/>
      <c r="Y14" s="36"/>
      <c r="Z14" s="36">
        <v>-8041</v>
      </c>
      <c r="AA14" s="64"/>
      <c r="AB14" s="40"/>
    </row>
    <row r="15" spans="1:28" s="35" customFormat="1" ht="20.149999999999999" customHeight="1">
      <c r="A15" s="431" t="s">
        <v>179</v>
      </c>
      <c r="B15" s="431"/>
      <c r="C15" s="431"/>
      <c r="D15" s="196">
        <v>115506</v>
      </c>
      <c r="E15" s="196"/>
      <c r="F15" s="307">
        <v>28737</v>
      </c>
      <c r="G15" s="196"/>
      <c r="H15" s="196">
        <v>144243</v>
      </c>
      <c r="I15" s="196">
        <v>-137147</v>
      </c>
      <c r="J15" s="308"/>
      <c r="K15" s="196">
        <v>-10222</v>
      </c>
      <c r="L15" s="196">
        <v>-147369</v>
      </c>
      <c r="M15" s="196"/>
      <c r="N15" s="196">
        <v>-3126</v>
      </c>
      <c r="O15" s="196"/>
      <c r="P15" s="196"/>
      <c r="Q15" s="196">
        <v>-3082</v>
      </c>
      <c r="R15" s="196">
        <v>124</v>
      </c>
      <c r="S15" s="196"/>
      <c r="T15" s="196">
        <v>-6084</v>
      </c>
      <c r="U15" s="196"/>
      <c r="V15" s="196"/>
      <c r="W15" s="196"/>
      <c r="X15" s="196">
        <v>449</v>
      </c>
      <c r="Y15" s="196"/>
      <c r="Z15" s="196">
        <v>-5635</v>
      </c>
      <c r="AA15" s="41"/>
      <c r="AB15" s="40"/>
    </row>
    <row r="16" spans="1:28" s="35" customFormat="1" ht="20.149999999999999" customHeight="1">
      <c r="A16" s="432" t="s">
        <v>165</v>
      </c>
      <c r="B16" s="432"/>
      <c r="C16" s="432"/>
      <c r="D16" s="36">
        <v>109655</v>
      </c>
      <c r="E16" s="36"/>
      <c r="F16" s="36">
        <v>29184</v>
      </c>
      <c r="G16" s="36"/>
      <c r="H16" s="36">
        <v>138839</v>
      </c>
      <c r="I16" s="36">
        <v>-127468</v>
      </c>
      <c r="J16" s="36"/>
      <c r="K16" s="36">
        <v>-8804</v>
      </c>
      <c r="L16" s="36">
        <v>-136272</v>
      </c>
      <c r="M16" s="36"/>
      <c r="N16" s="36">
        <v>2567</v>
      </c>
      <c r="O16" s="36"/>
      <c r="P16" s="36"/>
      <c r="Q16" s="36">
        <v>-3617</v>
      </c>
      <c r="R16" s="36">
        <v>278</v>
      </c>
      <c r="S16" s="36"/>
      <c r="T16" s="36">
        <v>-772</v>
      </c>
      <c r="U16" s="36"/>
      <c r="V16" s="36"/>
      <c r="W16" s="36"/>
      <c r="X16" s="36">
        <v>772</v>
      </c>
      <c r="Y16" s="36"/>
      <c r="Z16" s="36">
        <v>0</v>
      </c>
      <c r="AA16" s="38"/>
      <c r="AB16" s="40"/>
    </row>
    <row r="17" spans="1:28" s="35" customFormat="1" ht="20.149999999999999" customHeight="1">
      <c r="A17" s="431" t="s">
        <v>41</v>
      </c>
      <c r="B17" s="431"/>
      <c r="C17" s="431"/>
      <c r="D17" s="41">
        <v>91984</v>
      </c>
      <c r="E17" s="41"/>
      <c r="F17" s="309">
        <v>30716</v>
      </c>
      <c r="G17" s="41"/>
      <c r="H17" s="41">
        <v>122700</v>
      </c>
      <c r="I17" s="41">
        <v>-119230</v>
      </c>
      <c r="J17" s="310"/>
      <c r="K17" s="41">
        <v>-7848</v>
      </c>
      <c r="L17" s="41">
        <v>-127078</v>
      </c>
      <c r="M17" s="41"/>
      <c r="N17" s="41">
        <v>-4378</v>
      </c>
      <c r="O17" s="41"/>
      <c r="P17" s="41"/>
      <c r="Q17" s="41">
        <v>-3313</v>
      </c>
      <c r="R17" s="41">
        <v>-3069</v>
      </c>
      <c r="S17" s="41"/>
      <c r="T17" s="41">
        <v>-10760</v>
      </c>
      <c r="U17" s="311" t="s">
        <v>97</v>
      </c>
      <c r="V17" s="41"/>
      <c r="W17" s="41"/>
      <c r="X17" s="41">
        <v>10760</v>
      </c>
      <c r="Y17" s="41"/>
      <c r="Z17" s="312">
        <v>0</v>
      </c>
      <c r="AA17" s="41"/>
      <c r="AB17" s="40"/>
    </row>
    <row r="18" spans="1:28" s="35" customFormat="1" ht="20.149999999999999" customHeight="1">
      <c r="A18" s="432" t="s">
        <v>42</v>
      </c>
      <c r="B18" s="432"/>
      <c r="C18" s="432"/>
      <c r="D18" s="38">
        <v>91746</v>
      </c>
      <c r="E18" s="38"/>
      <c r="F18" s="42">
        <v>25228</v>
      </c>
      <c r="G18" s="38"/>
      <c r="H18" s="38">
        <v>116974</v>
      </c>
      <c r="I18" s="38">
        <v>-107294</v>
      </c>
      <c r="J18" s="43" t="s">
        <v>55</v>
      </c>
      <c r="K18" s="38">
        <v>-7835</v>
      </c>
      <c r="L18" s="38">
        <v>-115129</v>
      </c>
      <c r="M18" s="38"/>
      <c r="N18" s="38">
        <v>1845</v>
      </c>
      <c r="O18" s="38"/>
      <c r="P18" s="38"/>
      <c r="Q18" s="38">
        <v>-2606</v>
      </c>
      <c r="R18" s="38">
        <v>765</v>
      </c>
      <c r="S18" s="38"/>
      <c r="T18" s="38">
        <v>4</v>
      </c>
      <c r="U18" s="38"/>
      <c r="V18" s="44">
        <v>-4</v>
      </c>
      <c r="W18" s="38"/>
      <c r="X18" s="44"/>
      <c r="Y18" s="38"/>
      <c r="Z18" s="44">
        <v>0</v>
      </c>
      <c r="AA18" s="38"/>
      <c r="AB18" s="40"/>
    </row>
    <row r="19" spans="1:28" s="35" customFormat="1" ht="20.149999999999999" customHeight="1">
      <c r="A19" s="431" t="s">
        <v>43</v>
      </c>
      <c r="B19" s="431"/>
      <c r="C19" s="431"/>
      <c r="D19" s="41">
        <v>91644</v>
      </c>
      <c r="E19" s="41"/>
      <c r="F19" s="309">
        <v>23120</v>
      </c>
      <c r="G19" s="41"/>
      <c r="H19" s="41">
        <v>114764</v>
      </c>
      <c r="I19" s="41">
        <v>-98209</v>
      </c>
      <c r="J19" s="310"/>
      <c r="K19" s="41">
        <v>-8880</v>
      </c>
      <c r="L19" s="41">
        <v>-107089</v>
      </c>
      <c r="M19" s="41"/>
      <c r="N19" s="41">
        <v>7675</v>
      </c>
      <c r="O19" s="41"/>
      <c r="P19" s="41"/>
      <c r="Q19" s="41">
        <v>-3477</v>
      </c>
      <c r="R19" s="41">
        <v>605</v>
      </c>
      <c r="S19" s="41"/>
      <c r="T19" s="41">
        <v>4803</v>
      </c>
      <c r="U19" s="41"/>
      <c r="V19" s="41">
        <v>-4803</v>
      </c>
      <c r="W19" s="41"/>
      <c r="X19" s="312"/>
      <c r="Y19" s="41"/>
      <c r="Z19" s="312">
        <v>0</v>
      </c>
      <c r="AA19" s="41"/>
      <c r="AB19" s="40"/>
    </row>
    <row r="20" spans="1:28" s="35" customFormat="1" ht="20.149999999999999" customHeight="1">
      <c r="A20" s="432" t="s">
        <v>44</v>
      </c>
      <c r="B20" s="432"/>
      <c r="C20" s="432"/>
      <c r="D20" s="38">
        <v>85938</v>
      </c>
      <c r="E20" s="38"/>
      <c r="F20" s="38">
        <v>22485</v>
      </c>
      <c r="G20" s="38"/>
      <c r="H20" s="38">
        <v>108423</v>
      </c>
      <c r="I20" s="38">
        <v>-96243</v>
      </c>
      <c r="J20" s="38"/>
      <c r="K20" s="38">
        <v>-9376</v>
      </c>
      <c r="L20" s="38">
        <v>-105619</v>
      </c>
      <c r="M20" s="38"/>
      <c r="N20" s="38">
        <v>2804</v>
      </c>
      <c r="O20" s="38"/>
      <c r="P20" s="38"/>
      <c r="Q20" s="38">
        <v>-2293</v>
      </c>
      <c r="R20" s="38">
        <v>2111</v>
      </c>
      <c r="S20" s="38"/>
      <c r="T20" s="38">
        <v>2622</v>
      </c>
      <c r="U20" s="38"/>
      <c r="V20" s="38">
        <v>-2622</v>
      </c>
      <c r="W20" s="38"/>
      <c r="X20" s="38"/>
      <c r="Y20" s="38"/>
      <c r="Z20" s="44">
        <v>0</v>
      </c>
      <c r="AA20" s="38"/>
      <c r="AB20" s="40"/>
    </row>
    <row r="21" spans="1:28" s="35" customFormat="1" ht="20.149999999999999" customHeight="1">
      <c r="A21" s="431" t="s">
        <v>45</v>
      </c>
      <c r="B21" s="431"/>
      <c r="C21" s="431"/>
      <c r="D21" s="41">
        <v>82916</v>
      </c>
      <c r="E21" s="41"/>
      <c r="F21" s="309">
        <v>20179</v>
      </c>
      <c r="G21" s="41"/>
      <c r="H21" s="41">
        <v>103095</v>
      </c>
      <c r="I21" s="41">
        <v>-89612</v>
      </c>
      <c r="J21" s="310"/>
      <c r="K21" s="41">
        <v>-9539</v>
      </c>
      <c r="L21" s="41">
        <v>-99151</v>
      </c>
      <c r="M21" s="41"/>
      <c r="N21" s="41">
        <v>3944</v>
      </c>
      <c r="O21" s="41"/>
      <c r="P21" s="41"/>
      <c r="Q21" s="41">
        <v>-2001</v>
      </c>
      <c r="R21" s="41">
        <v>418</v>
      </c>
      <c r="S21" s="41"/>
      <c r="T21" s="41">
        <v>2361</v>
      </c>
      <c r="U21" s="41"/>
      <c r="V21" s="41">
        <v>-2361</v>
      </c>
      <c r="W21" s="41"/>
      <c r="X21" s="312"/>
      <c r="Y21" s="41"/>
      <c r="Z21" s="312">
        <v>0</v>
      </c>
      <c r="AA21" s="41"/>
      <c r="AB21" s="40"/>
    </row>
    <row r="22" spans="1:28" s="35" customFormat="1" ht="20.149999999999999" customHeight="1">
      <c r="A22" s="432" t="s">
        <v>46</v>
      </c>
      <c r="B22" s="432"/>
      <c r="C22" s="432"/>
      <c r="D22" s="38">
        <v>81270</v>
      </c>
      <c r="E22" s="38"/>
      <c r="F22" s="38">
        <v>18901</v>
      </c>
      <c r="G22" s="38"/>
      <c r="H22" s="38">
        <v>100171</v>
      </c>
      <c r="I22" s="38">
        <v>-86778</v>
      </c>
      <c r="J22" s="38"/>
      <c r="K22" s="38">
        <v>-10124</v>
      </c>
      <c r="L22" s="38">
        <v>-96902</v>
      </c>
      <c r="M22" s="38"/>
      <c r="N22" s="38">
        <v>3269</v>
      </c>
      <c r="O22" s="38"/>
      <c r="P22" s="38"/>
      <c r="Q22" s="38">
        <v>-1453</v>
      </c>
      <c r="R22" s="38">
        <v>375</v>
      </c>
      <c r="S22" s="38"/>
      <c r="T22" s="38">
        <v>2191</v>
      </c>
      <c r="U22" s="38"/>
      <c r="V22" s="38">
        <v>-2191</v>
      </c>
      <c r="W22" s="38"/>
      <c r="X22" s="38"/>
      <c r="Y22" s="38"/>
      <c r="Z22" s="44">
        <v>0</v>
      </c>
      <c r="AA22" s="38"/>
      <c r="AB22" s="40"/>
    </row>
    <row r="23" spans="1:28" s="35" customFormat="1" ht="20.149999999999999" customHeight="1">
      <c r="A23" s="431" t="s">
        <v>47</v>
      </c>
      <c r="B23" s="431"/>
      <c r="C23" s="431"/>
      <c r="D23" s="41">
        <v>77450</v>
      </c>
      <c r="E23" s="41"/>
      <c r="F23" s="309">
        <v>18539</v>
      </c>
      <c r="G23" s="41"/>
      <c r="H23" s="41">
        <v>95989</v>
      </c>
      <c r="I23" s="41">
        <v>-86373</v>
      </c>
      <c r="J23" s="310"/>
      <c r="K23" s="41">
        <v>-10346</v>
      </c>
      <c r="L23" s="41">
        <v>-96719</v>
      </c>
      <c r="M23" s="41"/>
      <c r="N23" s="41">
        <v>-730</v>
      </c>
      <c r="O23" s="41"/>
      <c r="P23" s="41"/>
      <c r="Q23" s="41">
        <v>-1279</v>
      </c>
      <c r="R23" s="41">
        <v>1284</v>
      </c>
      <c r="S23" s="41"/>
      <c r="T23" s="41">
        <v>-725</v>
      </c>
      <c r="U23" s="41"/>
      <c r="V23" s="41"/>
      <c r="W23" s="41"/>
      <c r="X23" s="312"/>
      <c r="Y23" s="41"/>
      <c r="Z23" s="41">
        <v>-725</v>
      </c>
      <c r="AA23" s="41"/>
      <c r="AB23" s="40"/>
    </row>
    <row r="24" spans="1:28" s="35" customFormat="1" ht="20.149999999999999" customHeight="1">
      <c r="A24" s="432" t="s">
        <v>48</v>
      </c>
      <c r="B24" s="432"/>
      <c r="C24" s="432"/>
      <c r="D24" s="38">
        <v>74805</v>
      </c>
      <c r="E24" s="193"/>
      <c r="F24" s="38">
        <v>18550</v>
      </c>
      <c r="G24" s="38"/>
      <c r="H24" s="38">
        <v>93355</v>
      </c>
      <c r="I24" s="38">
        <v>-84942</v>
      </c>
      <c r="J24" s="38"/>
      <c r="K24" s="38">
        <v>-10672</v>
      </c>
      <c r="L24" s="38">
        <v>-95614</v>
      </c>
      <c r="M24" s="38"/>
      <c r="N24" s="38">
        <v>-2259</v>
      </c>
      <c r="O24" s="38"/>
      <c r="P24" s="38"/>
      <c r="Q24" s="38">
        <v>-1121</v>
      </c>
      <c r="R24" s="38">
        <v>556</v>
      </c>
      <c r="S24" s="38"/>
      <c r="T24" s="38">
        <v>-2824</v>
      </c>
      <c r="U24" s="38"/>
      <c r="V24" s="64"/>
      <c r="W24" s="64"/>
      <c r="X24" s="64"/>
      <c r="Y24" s="64"/>
      <c r="Z24" s="44">
        <v>-2824</v>
      </c>
      <c r="AA24" s="38"/>
      <c r="AB24" s="40"/>
    </row>
    <row r="25" spans="1:28" s="35" customFormat="1" ht="20.149999999999999" customHeight="1">
      <c r="A25" s="431" t="s">
        <v>49</v>
      </c>
      <c r="B25" s="431"/>
      <c r="C25" s="431"/>
      <c r="D25" s="41">
        <v>70370</v>
      </c>
      <c r="E25" s="311" t="s">
        <v>187</v>
      </c>
      <c r="F25" s="309">
        <v>17517</v>
      </c>
      <c r="G25" s="41"/>
      <c r="H25" s="41">
        <v>87887</v>
      </c>
      <c r="I25" s="41">
        <v>-81343</v>
      </c>
      <c r="J25" s="310"/>
      <c r="K25" s="41">
        <v>-9869</v>
      </c>
      <c r="L25" s="41">
        <v>-91212</v>
      </c>
      <c r="M25" s="41"/>
      <c r="N25" s="41">
        <v>-3325</v>
      </c>
      <c r="O25" s="41"/>
      <c r="P25" s="41"/>
      <c r="Q25" s="41">
        <v>-961</v>
      </c>
      <c r="R25" s="41">
        <v>2686</v>
      </c>
      <c r="S25" s="311" t="s">
        <v>63</v>
      </c>
      <c r="T25" s="41">
        <v>-1600</v>
      </c>
      <c r="U25" s="41"/>
      <c r="V25" s="312"/>
      <c r="W25" s="41"/>
      <c r="X25" s="312"/>
      <c r="Y25" s="41"/>
      <c r="Z25" s="41">
        <v>-1600</v>
      </c>
      <c r="AA25" s="41"/>
      <c r="AB25" s="313"/>
    </row>
    <row r="26" spans="1:28" s="35" customFormat="1" ht="20.149999999999999" customHeight="1">
      <c r="A26" s="434" t="s">
        <v>51</v>
      </c>
      <c r="B26" s="434"/>
      <c r="C26" s="434"/>
      <c r="D26" s="66">
        <v>69231</v>
      </c>
      <c r="E26" s="66"/>
      <c r="F26" s="305">
        <v>17115</v>
      </c>
      <c r="G26" s="66"/>
      <c r="H26" s="66">
        <v>86346</v>
      </c>
      <c r="I26" s="66">
        <v>-79371</v>
      </c>
      <c r="J26" s="306"/>
      <c r="K26" s="66">
        <v>-9472</v>
      </c>
      <c r="L26" s="66">
        <v>-88843</v>
      </c>
      <c r="M26" s="66"/>
      <c r="N26" s="66">
        <v>-2497</v>
      </c>
      <c r="O26" s="66"/>
      <c r="P26" s="66"/>
      <c r="Q26" s="66">
        <v>-840</v>
      </c>
      <c r="R26" s="66">
        <v>709</v>
      </c>
      <c r="S26" s="66"/>
      <c r="T26" s="66">
        <v>-2628</v>
      </c>
      <c r="U26" s="66"/>
      <c r="V26" s="67"/>
      <c r="W26" s="66"/>
      <c r="X26" s="67"/>
      <c r="Y26" s="66"/>
      <c r="Z26" s="67">
        <v>-2628</v>
      </c>
      <c r="AA26" s="66"/>
      <c r="AB26" s="40"/>
    </row>
    <row r="27" spans="1:28" s="35" customFormat="1" ht="20.149999999999999" customHeight="1">
      <c r="A27" s="45" t="s">
        <v>189</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row>
    <row r="28" spans="1:28" s="35" customFormat="1" ht="20.149999999999999" customHeight="1">
      <c r="A28" s="432" t="s">
        <v>52</v>
      </c>
      <c r="B28" s="432"/>
      <c r="C28" s="432"/>
      <c r="D28" s="38">
        <v>65437</v>
      </c>
      <c r="E28" s="193"/>
      <c r="F28" s="38">
        <v>17493</v>
      </c>
      <c r="G28" s="38"/>
      <c r="H28" s="38">
        <v>82930</v>
      </c>
      <c r="I28" s="38">
        <v>-76484</v>
      </c>
      <c r="J28" s="38"/>
      <c r="K28" s="38">
        <v>-8985</v>
      </c>
      <c r="L28" s="38">
        <v>-85469</v>
      </c>
      <c r="M28" s="38"/>
      <c r="N28" s="38">
        <v>-2539</v>
      </c>
      <c r="O28" s="38"/>
      <c r="P28" s="38"/>
      <c r="Q28" s="38">
        <v>-760</v>
      </c>
      <c r="R28" s="194">
        <v>149</v>
      </c>
      <c r="S28" s="194"/>
      <c r="T28" s="38">
        <v>-3150</v>
      </c>
      <c r="U28" s="38"/>
      <c r="V28" s="194"/>
      <c r="W28" s="194"/>
      <c r="X28" s="194"/>
      <c r="Y28" s="194"/>
      <c r="Z28" s="44">
        <v>-3150</v>
      </c>
      <c r="AA28" s="38"/>
    </row>
    <row r="29" spans="1:28" s="35" customFormat="1" ht="20.149999999999999" customHeight="1" collapsed="1">
      <c r="A29" s="431" t="s">
        <v>53</v>
      </c>
      <c r="B29" s="431"/>
      <c r="C29" s="431"/>
      <c r="D29" s="41">
        <v>61546</v>
      </c>
      <c r="E29" s="41"/>
      <c r="F29" s="309">
        <v>17110.000000000004</v>
      </c>
      <c r="G29" s="41"/>
      <c r="H29" s="41">
        <v>78656</v>
      </c>
      <c r="I29" s="41">
        <v>-73850</v>
      </c>
      <c r="J29" s="310"/>
      <c r="K29" s="41">
        <v>-7909</v>
      </c>
      <c r="L29" s="41">
        <v>-81759</v>
      </c>
      <c r="M29" s="41"/>
      <c r="N29" s="41">
        <v>-3103</v>
      </c>
      <c r="O29" s="41"/>
      <c r="P29" s="41"/>
      <c r="Q29" s="41">
        <v>-725</v>
      </c>
      <c r="R29" s="41">
        <v>221</v>
      </c>
      <c r="S29" s="41"/>
      <c r="T29" s="41">
        <v>-3607</v>
      </c>
      <c r="U29" s="41"/>
      <c r="V29" s="312"/>
      <c r="W29" s="41"/>
      <c r="X29" s="312">
        <v>433</v>
      </c>
      <c r="Y29" s="41"/>
      <c r="Z29" s="312">
        <v>-3174</v>
      </c>
      <c r="AA29" s="41"/>
      <c r="AB29" s="40"/>
    </row>
    <row r="30" spans="1:28" s="35" customFormat="1" ht="20.149999999999999" customHeight="1">
      <c r="A30" s="435" t="s">
        <v>368</v>
      </c>
      <c r="B30" s="435"/>
      <c r="C30" s="435"/>
      <c r="D30" s="435"/>
      <c r="E30" s="435"/>
      <c r="F30" s="435"/>
      <c r="G30" s="435"/>
      <c r="H30" s="435"/>
      <c r="I30" s="435"/>
      <c r="J30" s="435"/>
      <c r="K30" s="435"/>
      <c r="L30" s="435"/>
      <c r="M30" s="188"/>
      <c r="N30" s="188"/>
      <c r="O30" s="188"/>
      <c r="P30" s="188"/>
      <c r="Q30" s="188"/>
      <c r="R30" s="188"/>
      <c r="S30" s="188"/>
      <c r="T30" s="188"/>
      <c r="U30" s="188"/>
      <c r="V30" s="188"/>
      <c r="W30" s="188"/>
      <c r="X30" s="188"/>
      <c r="Y30" s="188"/>
      <c r="Z30" s="188"/>
      <c r="AA30" s="195"/>
      <c r="AB30" s="40"/>
    </row>
    <row r="31" spans="1:28" s="35" customFormat="1" ht="20.149999999999999" customHeight="1">
      <c r="A31" s="431" t="s">
        <v>54</v>
      </c>
      <c r="B31" s="431"/>
      <c r="C31" s="431"/>
      <c r="D31" s="41">
        <v>58185</v>
      </c>
      <c r="E31" s="41"/>
      <c r="F31" s="309">
        <v>15081</v>
      </c>
      <c r="G31" s="41"/>
      <c r="H31" s="41">
        <v>73266</v>
      </c>
      <c r="I31" s="41">
        <v>-66565</v>
      </c>
      <c r="J31" s="310"/>
      <c r="K31" s="41">
        <v>-8131</v>
      </c>
      <c r="L31" s="41">
        <v>-74696</v>
      </c>
      <c r="M31" s="41"/>
      <c r="N31" s="41">
        <v>-1430</v>
      </c>
      <c r="O31" s="41"/>
      <c r="P31" s="41"/>
      <c r="Q31" s="41">
        <v>-587</v>
      </c>
      <c r="R31" s="41">
        <v>172</v>
      </c>
      <c r="S31" s="41"/>
      <c r="T31" s="41">
        <v>-1845</v>
      </c>
      <c r="U31" s="41"/>
      <c r="V31" s="312">
        <v>-109</v>
      </c>
      <c r="W31" s="311" t="s">
        <v>236</v>
      </c>
      <c r="X31" s="312">
        <v>1845</v>
      </c>
      <c r="Y31" s="311" t="s">
        <v>369</v>
      </c>
      <c r="Z31" s="312">
        <v>0</v>
      </c>
      <c r="AA31" s="41"/>
      <c r="AB31" s="40"/>
    </row>
    <row r="32" spans="1:28" s="35" customFormat="1" ht="20.149999999999999" customHeight="1">
      <c r="A32" s="432" t="s">
        <v>56</v>
      </c>
      <c r="B32" s="432"/>
      <c r="C32" s="432"/>
      <c r="D32" s="38">
        <v>58433</v>
      </c>
      <c r="E32" s="193"/>
      <c r="F32" s="38">
        <v>14733</v>
      </c>
      <c r="G32" s="38"/>
      <c r="H32" s="38">
        <v>73166</v>
      </c>
      <c r="I32" s="38">
        <v>-62930</v>
      </c>
      <c r="J32" s="38"/>
      <c r="K32" s="38">
        <v>-8752</v>
      </c>
      <c r="L32" s="38">
        <v>-71682</v>
      </c>
      <c r="M32" s="38"/>
      <c r="N32" s="38">
        <v>1484</v>
      </c>
      <c r="O32" s="38"/>
      <c r="P32" s="38"/>
      <c r="Q32" s="38">
        <v>-449</v>
      </c>
      <c r="R32" s="38">
        <v>166</v>
      </c>
      <c r="S32" s="38"/>
      <c r="T32" s="38">
        <v>1201</v>
      </c>
      <c r="U32" s="38"/>
      <c r="V32" s="38">
        <v>-1201</v>
      </c>
      <c r="W32" s="38"/>
      <c r="X32" s="36">
        <v>0</v>
      </c>
      <c r="Y32" s="43" t="s">
        <v>369</v>
      </c>
      <c r="Z32" s="44">
        <v>0</v>
      </c>
      <c r="AA32" s="190"/>
      <c r="AB32" s="40"/>
    </row>
    <row r="33" spans="1:28" s="35" customFormat="1" ht="20.149999999999999" customHeight="1" thickBot="1">
      <c r="A33" s="433" t="s">
        <v>57</v>
      </c>
      <c r="B33" s="433"/>
      <c r="C33" s="433"/>
      <c r="D33" s="314">
        <v>57696</v>
      </c>
      <c r="E33" s="314"/>
      <c r="F33" s="315">
        <v>11970</v>
      </c>
      <c r="G33" s="314"/>
      <c r="H33" s="314">
        <v>69666</v>
      </c>
      <c r="I33" s="314">
        <v>-59096</v>
      </c>
      <c r="J33" s="316"/>
      <c r="K33" s="314">
        <v>-8723</v>
      </c>
      <c r="L33" s="314">
        <v>-67819</v>
      </c>
      <c r="M33" s="314"/>
      <c r="N33" s="314">
        <v>1847</v>
      </c>
      <c r="O33" s="314"/>
      <c r="P33" s="314"/>
      <c r="Q33" s="314">
        <v>-584</v>
      </c>
      <c r="R33" s="314">
        <v>146</v>
      </c>
      <c r="S33" s="314"/>
      <c r="T33" s="314">
        <v>1409</v>
      </c>
      <c r="U33" s="314"/>
      <c r="V33" s="317">
        <v>-1300</v>
      </c>
      <c r="W33" s="314"/>
      <c r="X33" s="317"/>
      <c r="Y33" s="314"/>
      <c r="Z33" s="317">
        <v>109</v>
      </c>
      <c r="AA33" s="314"/>
      <c r="AB33" s="40"/>
    </row>
    <row r="34" spans="1:28" s="35" customFormat="1" ht="37.5" customHeight="1">
      <c r="A34" s="47" t="s">
        <v>33</v>
      </c>
      <c r="B34" s="422" t="s">
        <v>355</v>
      </c>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row>
    <row r="35" spans="1:28" s="35" customFormat="1" ht="20.149999999999999" customHeight="1">
      <c r="A35" s="47" t="s">
        <v>197</v>
      </c>
      <c r="B35" s="422" t="s">
        <v>422</v>
      </c>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row>
    <row r="36" spans="1:28" s="35" customFormat="1" ht="20.149999999999999" customHeight="1">
      <c r="A36" s="47" t="s">
        <v>188</v>
      </c>
      <c r="B36" s="422" t="s">
        <v>374</v>
      </c>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row>
    <row r="37" spans="1:28" s="35" customFormat="1" ht="38.5" customHeight="1">
      <c r="A37" s="47" t="s">
        <v>193</v>
      </c>
      <c r="B37" s="422" t="s">
        <v>392</v>
      </c>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row>
    <row r="38" spans="1:28" s="35" customFormat="1" ht="37.5" customHeight="1">
      <c r="A38" s="47" t="s">
        <v>194</v>
      </c>
      <c r="B38" s="422" t="s">
        <v>423</v>
      </c>
      <c r="C38" s="422"/>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row>
    <row r="39" spans="1:28" s="35" customFormat="1" ht="38" customHeight="1">
      <c r="A39" s="47" t="s">
        <v>50</v>
      </c>
      <c r="B39" s="422" t="s">
        <v>235</v>
      </c>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row>
    <row r="40" spans="1:28" s="35" customFormat="1" ht="58" customHeight="1">
      <c r="A40" s="47" t="s">
        <v>97</v>
      </c>
      <c r="B40" s="422" t="s">
        <v>433</v>
      </c>
      <c r="C40" s="422"/>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row>
    <row r="41" spans="1:28" s="35" customFormat="1" ht="20.149999999999999" customHeight="1">
      <c r="A41" s="47" t="s">
        <v>55</v>
      </c>
      <c r="B41" s="422" t="s">
        <v>198</v>
      </c>
      <c r="C41" s="422"/>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row>
    <row r="42" spans="1:28" s="35" customFormat="1" ht="20.149999999999999" customHeight="1">
      <c r="A42" s="47" t="s">
        <v>187</v>
      </c>
      <c r="B42" s="422" t="s">
        <v>283</v>
      </c>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row>
    <row r="43" spans="1:28" s="35" customFormat="1" ht="37.5" customHeight="1">
      <c r="A43" s="47" t="s">
        <v>63</v>
      </c>
      <c r="B43" s="422" t="s">
        <v>219</v>
      </c>
      <c r="C43" s="422"/>
      <c r="D43" s="422"/>
      <c r="E43" s="422"/>
      <c r="F43" s="422"/>
      <c r="G43" s="422"/>
      <c r="H43" s="422"/>
      <c r="I43" s="422"/>
      <c r="J43" s="422"/>
      <c r="K43" s="422"/>
      <c r="L43" s="422"/>
      <c r="M43" s="422"/>
      <c r="N43" s="422"/>
      <c r="O43" s="422"/>
      <c r="P43" s="422"/>
      <c r="Q43" s="422"/>
      <c r="R43" s="422"/>
      <c r="S43" s="422"/>
      <c r="T43" s="422"/>
      <c r="U43" s="422"/>
      <c r="V43" s="422"/>
      <c r="W43" s="422"/>
      <c r="X43" s="422"/>
      <c r="Y43" s="422"/>
      <c r="Z43" s="422"/>
      <c r="AA43" s="422"/>
    </row>
    <row r="44" spans="1:28" s="35" customFormat="1" ht="37.5" customHeight="1">
      <c r="A44" s="47" t="s">
        <v>70</v>
      </c>
      <c r="B44" s="422" t="s">
        <v>272</v>
      </c>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row>
    <row r="45" spans="1:28" s="35" customFormat="1" ht="37.5" customHeight="1">
      <c r="A45" s="47" t="s">
        <v>236</v>
      </c>
      <c r="B45" s="422" t="s">
        <v>304</v>
      </c>
      <c r="C45" s="422"/>
      <c r="D45" s="422"/>
      <c r="E45" s="422"/>
      <c r="F45" s="422"/>
      <c r="G45" s="422"/>
      <c r="H45" s="422"/>
      <c r="I45" s="422"/>
      <c r="J45" s="422"/>
      <c r="K45" s="422"/>
      <c r="L45" s="422"/>
      <c r="M45" s="422"/>
      <c r="N45" s="422"/>
      <c r="O45" s="422"/>
      <c r="P45" s="422"/>
      <c r="Q45" s="422"/>
      <c r="R45" s="422"/>
      <c r="S45" s="422"/>
      <c r="T45" s="422"/>
      <c r="U45" s="422"/>
      <c r="V45" s="422"/>
      <c r="W45" s="422"/>
      <c r="X45" s="422"/>
      <c r="Y45" s="422"/>
      <c r="Z45" s="422"/>
      <c r="AA45" s="422"/>
    </row>
    <row r="46" spans="1:28" s="35" customFormat="1" ht="20.149999999999999" customHeight="1">
      <c r="A46" s="47" t="s">
        <v>369</v>
      </c>
      <c r="B46" s="422" t="s">
        <v>199</v>
      </c>
      <c r="C46" s="422"/>
      <c r="D46" s="422"/>
      <c r="E46" s="422"/>
      <c r="F46" s="422"/>
      <c r="G46" s="422"/>
      <c r="H46" s="422"/>
      <c r="I46" s="422"/>
      <c r="J46" s="422"/>
      <c r="K46" s="422"/>
      <c r="L46" s="422"/>
      <c r="M46" s="422"/>
      <c r="N46" s="422"/>
      <c r="O46" s="422"/>
      <c r="P46" s="422"/>
      <c r="Q46" s="422"/>
      <c r="R46" s="422"/>
      <c r="S46" s="422"/>
      <c r="T46" s="422"/>
      <c r="U46" s="422"/>
      <c r="V46" s="422"/>
      <c r="W46" s="422"/>
      <c r="X46" s="422"/>
      <c r="Y46" s="422"/>
      <c r="Z46" s="422"/>
      <c r="AA46" s="422"/>
    </row>
  </sheetData>
  <mergeCells count="40">
    <mergeCell ref="B46:AA46"/>
    <mergeCell ref="B44:AA44"/>
    <mergeCell ref="B45:AA45"/>
    <mergeCell ref="B39:AA39"/>
    <mergeCell ref="B41:AA41"/>
    <mergeCell ref="B42:AA42"/>
    <mergeCell ref="B43:AA43"/>
    <mergeCell ref="B38:AA38"/>
    <mergeCell ref="B40:AA40"/>
    <mergeCell ref="B35:AA35"/>
    <mergeCell ref="B37:AA37"/>
    <mergeCell ref="B36:AA36"/>
    <mergeCell ref="A12:C12"/>
    <mergeCell ref="A30:L30"/>
    <mergeCell ref="A1:AA1"/>
    <mergeCell ref="A28:C28"/>
    <mergeCell ref="A6:AA6"/>
    <mergeCell ref="A14:C14"/>
    <mergeCell ref="A15:C15"/>
    <mergeCell ref="V8:X8"/>
    <mergeCell ref="A17:C17"/>
    <mergeCell ref="A18:C18"/>
    <mergeCell ref="A11:C11"/>
    <mergeCell ref="A2:AA2"/>
    <mergeCell ref="A10:C10"/>
    <mergeCell ref="B34:AA34"/>
    <mergeCell ref="A19:C19"/>
    <mergeCell ref="A20:C20"/>
    <mergeCell ref="A33:C33"/>
    <mergeCell ref="A13:C13"/>
    <mergeCell ref="A16:C16"/>
    <mergeCell ref="A21:C21"/>
    <mergeCell ref="A32:C32"/>
    <mergeCell ref="A22:C22"/>
    <mergeCell ref="A23:C23"/>
    <mergeCell ref="A24:C24"/>
    <mergeCell ref="A31:C31"/>
    <mergeCell ref="A26:C26"/>
    <mergeCell ref="A25:C25"/>
    <mergeCell ref="A29:C29"/>
  </mergeCells>
  <phoneticPr fontId="14" type="noConversion"/>
  <hyperlinks>
    <hyperlink ref="A1:AA1" location="TM!A1" display="Retour à la table des matières" xr:uid="{211C0FC4-0CCC-47D5-A603-0D1CEC241A5F}"/>
  </hyperlinks>
  <pageMargins left="0.43307086614173229" right="0.23622047244094491" top="0.74803149606299213" bottom="0.74803149606299213" header="0.31496062992125984" footer="0.31496062992125984"/>
  <pageSetup paperSize="5" scale="47" orientation="landscape" r:id="rId1"/>
  <ignoredErrors>
    <ignoredError sqref="J9:L9 A34:A46 Q9:T9 M9 E18:E25 S17:S26 W31:Y32 J18:J25 U17:U26 O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rgb="FF92D050"/>
    <pageSetUpPr fitToPage="1"/>
  </sheetPr>
  <dimension ref="A1:N34"/>
  <sheetViews>
    <sheetView showGridLines="0" zoomScaleNormal="100" zoomScaleSheetLayoutView="85" workbookViewId="0">
      <selection sqref="A1:M1"/>
    </sheetView>
  </sheetViews>
  <sheetFormatPr baseColWidth="10" defaultColWidth="11.453125" defaultRowHeight="10"/>
  <cols>
    <col min="1" max="1" width="4.7265625" style="32" customWidth="1"/>
    <col min="2" max="2" width="11.453125" style="32" customWidth="1"/>
    <col min="3" max="3" width="14.26953125" style="32" customWidth="1"/>
    <col min="4" max="4" width="20.7265625" style="32" customWidth="1"/>
    <col min="5" max="5" width="15.7265625" style="32" customWidth="1"/>
    <col min="6" max="6" width="12.453125" style="32" customWidth="1"/>
    <col min="7" max="7" width="3.453125" style="32" customWidth="1"/>
    <col min="8" max="8" width="18.7265625" style="32" customWidth="1"/>
    <col min="9" max="10" width="15.7265625" style="32" customWidth="1"/>
    <col min="11" max="11" width="24.54296875" style="32" customWidth="1"/>
    <col min="12" max="12" width="2.453125" style="32" customWidth="1"/>
    <col min="13" max="13" width="15.26953125" style="32" customWidth="1"/>
    <col min="14" max="16384" width="11.453125" style="32"/>
  </cols>
  <sheetData>
    <row r="1" spans="1:14" ht="14.15" customHeight="1">
      <c r="A1" s="425" t="s">
        <v>23</v>
      </c>
      <c r="B1" s="425"/>
      <c r="C1" s="425"/>
      <c r="D1" s="425"/>
      <c r="E1" s="425"/>
      <c r="F1" s="425"/>
      <c r="G1" s="425"/>
      <c r="H1" s="425"/>
      <c r="I1" s="425"/>
      <c r="J1" s="425"/>
      <c r="K1" s="425"/>
      <c r="L1" s="425"/>
      <c r="M1" s="425"/>
    </row>
    <row r="2" spans="1:14" s="131" customFormat="1" ht="25" customHeight="1">
      <c r="A2" s="436" t="s">
        <v>409</v>
      </c>
      <c r="B2" s="436"/>
      <c r="C2" s="436"/>
      <c r="D2" s="436"/>
      <c r="E2" s="436"/>
      <c r="F2" s="436"/>
      <c r="G2" s="436"/>
      <c r="H2" s="436"/>
      <c r="I2" s="436"/>
      <c r="J2" s="436"/>
      <c r="K2" s="436"/>
      <c r="L2" s="436"/>
      <c r="M2" s="436"/>
    </row>
    <row r="3" spans="1:14" s="131" customFormat="1" ht="12.65" customHeight="1">
      <c r="A3" s="440"/>
      <c r="B3" s="440"/>
      <c r="C3" s="440"/>
      <c r="D3" s="440"/>
      <c r="E3" s="440"/>
      <c r="F3" s="440"/>
      <c r="G3" s="440"/>
      <c r="H3" s="440"/>
      <c r="I3" s="440"/>
      <c r="J3" s="71"/>
    </row>
    <row r="4" spans="1:14" s="130" customFormat="1" ht="18" customHeight="1">
      <c r="A4" s="441" t="s">
        <v>59</v>
      </c>
      <c r="B4" s="441"/>
      <c r="C4" s="441"/>
      <c r="D4" s="441"/>
      <c r="E4" s="441"/>
      <c r="F4" s="441"/>
      <c r="G4" s="441"/>
      <c r="H4" s="441"/>
      <c r="I4" s="441"/>
      <c r="N4" s="156"/>
    </row>
    <row r="5" spans="1:14" ht="12.65" customHeight="1">
      <c r="A5" s="442"/>
      <c r="B5" s="442"/>
      <c r="C5" s="442"/>
      <c r="D5" s="442"/>
      <c r="E5" s="442"/>
      <c r="F5" s="442"/>
      <c r="G5" s="442"/>
      <c r="H5" s="442"/>
      <c r="I5" s="442"/>
      <c r="N5" s="60"/>
    </row>
    <row r="6" spans="1:14" s="34" customFormat="1" ht="24" customHeight="1">
      <c r="A6" s="447" t="s">
        <v>3</v>
      </c>
      <c r="B6" s="447"/>
      <c r="C6" s="447"/>
      <c r="D6" s="447"/>
      <c r="E6" s="447"/>
      <c r="F6" s="447"/>
      <c r="G6" s="447"/>
      <c r="H6" s="447"/>
      <c r="I6" s="447"/>
      <c r="J6" s="447"/>
      <c r="K6" s="447"/>
      <c r="L6" s="447"/>
      <c r="M6" s="447"/>
      <c r="N6" s="59"/>
    </row>
    <row r="7" spans="1:14" s="34" customFormat="1" ht="20.149999999999999" customHeight="1">
      <c r="A7" s="443" t="s">
        <v>30</v>
      </c>
      <c r="B7" s="443"/>
      <c r="C7" s="443"/>
      <c r="D7" s="443"/>
      <c r="E7" s="443"/>
      <c r="F7" s="443"/>
      <c r="G7" s="443"/>
      <c r="H7" s="443"/>
      <c r="I7" s="443"/>
      <c r="J7" s="443"/>
      <c r="K7" s="443"/>
      <c r="L7" s="443"/>
      <c r="M7" s="443"/>
    </row>
    <row r="8" spans="1:14" ht="60.75" customHeight="1">
      <c r="A8" s="448"/>
      <c r="B8" s="448"/>
      <c r="C8" s="49" t="s">
        <v>60</v>
      </c>
      <c r="D8" s="49" t="s">
        <v>215</v>
      </c>
      <c r="E8" s="49" t="s">
        <v>61</v>
      </c>
      <c r="F8" s="49" t="s">
        <v>62</v>
      </c>
      <c r="G8" s="68" t="s">
        <v>33</v>
      </c>
      <c r="H8" s="49" t="s">
        <v>64</v>
      </c>
      <c r="I8" s="49" t="s">
        <v>341</v>
      </c>
      <c r="J8" s="49" t="s">
        <v>65</v>
      </c>
      <c r="K8" s="49" t="s">
        <v>66</v>
      </c>
      <c r="L8" s="49"/>
      <c r="M8" s="49" t="s">
        <v>67</v>
      </c>
      <c r="N8" s="61"/>
    </row>
    <row r="9" spans="1:14" ht="20.149999999999999" customHeight="1">
      <c r="A9" s="451" t="s">
        <v>381</v>
      </c>
      <c r="B9" s="451"/>
      <c r="C9" s="36">
        <v>52687</v>
      </c>
      <c r="D9" s="36">
        <v>9749</v>
      </c>
      <c r="E9" s="36">
        <v>15296</v>
      </c>
      <c r="F9" s="36">
        <v>1435</v>
      </c>
      <c r="G9" s="36"/>
      <c r="H9" s="36">
        <v>30975</v>
      </c>
      <c r="I9" s="36">
        <v>6939</v>
      </c>
      <c r="J9" s="36">
        <v>16285</v>
      </c>
      <c r="K9" s="36">
        <v>6442</v>
      </c>
      <c r="L9" s="36"/>
      <c r="M9" s="36">
        <v>139808</v>
      </c>
      <c r="N9" s="61"/>
    </row>
    <row r="10" spans="1:14" ht="20.149999999999999" customHeight="1">
      <c r="A10" s="438" t="s">
        <v>335</v>
      </c>
      <c r="B10" s="438"/>
      <c r="C10" s="196">
        <v>50800</v>
      </c>
      <c r="D10" s="196">
        <v>9412</v>
      </c>
      <c r="E10" s="196">
        <v>14527</v>
      </c>
      <c r="F10" s="196">
        <v>1311</v>
      </c>
      <c r="G10" s="196"/>
      <c r="H10" s="196">
        <v>30008</v>
      </c>
      <c r="I10" s="196">
        <v>6542</v>
      </c>
      <c r="J10" s="196">
        <v>15908</v>
      </c>
      <c r="K10" s="196">
        <v>5853</v>
      </c>
      <c r="L10" s="196"/>
      <c r="M10" s="196">
        <v>134361</v>
      </c>
      <c r="N10" s="61"/>
    </row>
    <row r="11" spans="1:14" ht="20.149999999999999" customHeight="1">
      <c r="A11" s="444" t="s">
        <v>284</v>
      </c>
      <c r="B11" s="444"/>
      <c r="C11" s="36">
        <v>49003</v>
      </c>
      <c r="D11" s="36">
        <v>9175</v>
      </c>
      <c r="E11" s="36">
        <v>14102</v>
      </c>
      <c r="F11" s="36">
        <v>1255</v>
      </c>
      <c r="G11" s="36"/>
      <c r="H11" s="36">
        <v>29364</v>
      </c>
      <c r="I11" s="36">
        <v>6311</v>
      </c>
      <c r="J11" s="36">
        <v>15395</v>
      </c>
      <c r="K11" s="36">
        <v>5347</v>
      </c>
      <c r="L11" s="36"/>
      <c r="M11" s="36">
        <v>129952</v>
      </c>
      <c r="N11" s="62"/>
    </row>
    <row r="12" spans="1:14" ht="20.149999999999999" customHeight="1">
      <c r="A12" s="446" t="s">
        <v>237</v>
      </c>
      <c r="B12" s="446"/>
      <c r="C12" s="196">
        <v>45689</v>
      </c>
      <c r="D12" s="196">
        <v>8852</v>
      </c>
      <c r="E12" s="196">
        <v>13344</v>
      </c>
      <c r="F12" s="196">
        <v>1196</v>
      </c>
      <c r="G12" s="196"/>
      <c r="H12" s="196">
        <v>28377</v>
      </c>
      <c r="I12" s="196">
        <v>6191</v>
      </c>
      <c r="J12" s="196">
        <v>16252</v>
      </c>
      <c r="K12" s="196">
        <v>5689</v>
      </c>
      <c r="L12" s="196"/>
      <c r="M12" s="196">
        <v>125590</v>
      </c>
      <c r="N12" s="62"/>
    </row>
    <row r="13" spans="1:14" ht="20.149999999999999" customHeight="1">
      <c r="A13" s="444" t="s">
        <v>216</v>
      </c>
      <c r="B13" s="444"/>
      <c r="C13" s="36">
        <v>41863</v>
      </c>
      <c r="D13" s="36">
        <v>8533</v>
      </c>
      <c r="E13" s="36">
        <v>11402</v>
      </c>
      <c r="F13" s="36">
        <v>1150</v>
      </c>
      <c r="G13" s="36"/>
      <c r="H13" s="36">
        <v>27083</v>
      </c>
      <c r="I13" s="36">
        <v>6034</v>
      </c>
      <c r="J13" s="36">
        <v>13359</v>
      </c>
      <c r="K13" s="36">
        <v>5241</v>
      </c>
      <c r="L13" s="36"/>
      <c r="M13" s="36">
        <v>114665</v>
      </c>
      <c r="N13" s="62"/>
    </row>
    <row r="14" spans="1:14" ht="20.149999999999999" customHeight="1">
      <c r="A14" s="446" t="s">
        <v>179</v>
      </c>
      <c r="B14" s="446"/>
      <c r="C14" s="196">
        <v>42251</v>
      </c>
      <c r="D14" s="196">
        <v>7914</v>
      </c>
      <c r="E14" s="196">
        <v>13243</v>
      </c>
      <c r="F14" s="196">
        <v>1113</v>
      </c>
      <c r="G14" s="196"/>
      <c r="H14" s="196">
        <v>26597</v>
      </c>
      <c r="I14" s="196">
        <v>5925</v>
      </c>
      <c r="J14" s="196">
        <v>11843</v>
      </c>
      <c r="K14" s="196">
        <v>6620</v>
      </c>
      <c r="L14" s="196"/>
      <c r="M14" s="196">
        <v>115506</v>
      </c>
      <c r="N14" s="62"/>
    </row>
    <row r="15" spans="1:14" ht="20.149999999999999" customHeight="1">
      <c r="A15" s="444" t="s">
        <v>165</v>
      </c>
      <c r="B15" s="444"/>
      <c r="C15" s="36">
        <v>40924</v>
      </c>
      <c r="D15" s="36">
        <v>7402</v>
      </c>
      <c r="E15" s="36">
        <v>12926</v>
      </c>
      <c r="F15" s="36">
        <v>1076</v>
      </c>
      <c r="G15" s="36"/>
      <c r="H15" s="36">
        <v>24597</v>
      </c>
      <c r="I15" s="36">
        <v>6296</v>
      </c>
      <c r="J15" s="36">
        <v>10474</v>
      </c>
      <c r="K15" s="36">
        <v>5960</v>
      </c>
      <c r="L15" s="36"/>
      <c r="M15" s="36">
        <v>109655</v>
      </c>
      <c r="N15" s="62"/>
    </row>
    <row r="16" spans="1:14" ht="20.149999999999999" customHeight="1">
      <c r="A16" s="446" t="s">
        <v>41</v>
      </c>
      <c r="B16" s="446"/>
      <c r="C16" s="41">
        <v>34998</v>
      </c>
      <c r="D16" s="41">
        <v>6398</v>
      </c>
      <c r="E16" s="41">
        <v>8951</v>
      </c>
      <c r="F16" s="41">
        <v>1156</v>
      </c>
      <c r="G16" s="41"/>
      <c r="H16" s="41">
        <v>21377</v>
      </c>
      <c r="I16" s="41">
        <v>4900</v>
      </c>
      <c r="J16" s="41">
        <v>9713</v>
      </c>
      <c r="K16" s="41">
        <v>4491</v>
      </c>
      <c r="L16" s="41"/>
      <c r="M16" s="41">
        <v>91984</v>
      </c>
      <c r="N16" s="62"/>
    </row>
    <row r="17" spans="1:14" ht="20.149999999999999" customHeight="1">
      <c r="A17" s="444" t="s">
        <v>42</v>
      </c>
      <c r="B17" s="444"/>
      <c r="C17" s="38">
        <v>33814</v>
      </c>
      <c r="D17" s="38">
        <v>6522</v>
      </c>
      <c r="E17" s="38">
        <v>8607</v>
      </c>
      <c r="F17" s="38">
        <v>1539</v>
      </c>
      <c r="G17" s="38"/>
      <c r="H17" s="38">
        <v>21348</v>
      </c>
      <c r="I17" s="38">
        <v>4760</v>
      </c>
      <c r="J17" s="38">
        <v>10737</v>
      </c>
      <c r="K17" s="38">
        <v>4419</v>
      </c>
      <c r="L17" s="38"/>
      <c r="M17" s="38">
        <v>91746</v>
      </c>
      <c r="N17" s="62"/>
    </row>
    <row r="18" spans="1:14" ht="20.149999999999999" customHeight="1">
      <c r="A18" s="446" t="s">
        <v>43</v>
      </c>
      <c r="B18" s="446"/>
      <c r="C18" s="41">
        <v>31773</v>
      </c>
      <c r="D18" s="41">
        <v>6359</v>
      </c>
      <c r="E18" s="41">
        <v>9183</v>
      </c>
      <c r="F18" s="41">
        <v>1853</v>
      </c>
      <c r="G18" s="41"/>
      <c r="H18" s="41">
        <v>21001</v>
      </c>
      <c r="I18" s="41">
        <v>4599</v>
      </c>
      <c r="J18" s="41">
        <v>11328</v>
      </c>
      <c r="K18" s="41">
        <v>5548</v>
      </c>
      <c r="L18" s="41"/>
      <c r="M18" s="41">
        <v>91644</v>
      </c>
      <c r="N18" s="62"/>
    </row>
    <row r="19" spans="1:14" ht="20.149999999999999" customHeight="1">
      <c r="A19" s="444" t="s">
        <v>44</v>
      </c>
      <c r="B19" s="444"/>
      <c r="C19" s="38">
        <v>29528</v>
      </c>
      <c r="D19" s="38">
        <v>6221</v>
      </c>
      <c r="E19" s="38">
        <v>8142</v>
      </c>
      <c r="F19" s="38">
        <v>2243</v>
      </c>
      <c r="G19" s="38"/>
      <c r="H19" s="38">
        <v>20329</v>
      </c>
      <c r="I19" s="38">
        <v>4240</v>
      </c>
      <c r="J19" s="38">
        <v>10142</v>
      </c>
      <c r="K19" s="38">
        <v>5093</v>
      </c>
      <c r="L19" s="38"/>
      <c r="M19" s="38">
        <v>85938</v>
      </c>
      <c r="N19" s="62"/>
    </row>
    <row r="20" spans="1:14" ht="20.149999999999999" customHeight="1">
      <c r="A20" s="446" t="s">
        <v>45</v>
      </c>
      <c r="B20" s="446"/>
      <c r="C20" s="41">
        <v>29231</v>
      </c>
      <c r="D20" s="41">
        <v>5969</v>
      </c>
      <c r="E20" s="41">
        <v>7480</v>
      </c>
      <c r="F20" s="41">
        <v>2169</v>
      </c>
      <c r="G20" s="41"/>
      <c r="H20" s="41">
        <v>19292</v>
      </c>
      <c r="I20" s="41">
        <v>3516</v>
      </c>
      <c r="J20" s="41">
        <v>10360</v>
      </c>
      <c r="K20" s="41">
        <v>4899</v>
      </c>
      <c r="L20" s="41"/>
      <c r="M20" s="41">
        <v>82916</v>
      </c>
      <c r="N20" s="62"/>
    </row>
    <row r="21" spans="1:14" ht="20.149999999999999" customHeight="1">
      <c r="A21" s="444" t="s">
        <v>46</v>
      </c>
      <c r="B21" s="444"/>
      <c r="C21" s="38">
        <v>28753</v>
      </c>
      <c r="D21" s="38">
        <v>6614</v>
      </c>
      <c r="E21" s="38">
        <v>7016</v>
      </c>
      <c r="F21" s="38">
        <v>2090</v>
      </c>
      <c r="G21" s="38"/>
      <c r="H21" s="38">
        <v>18540</v>
      </c>
      <c r="I21" s="38">
        <v>4040</v>
      </c>
      <c r="J21" s="38">
        <v>9204</v>
      </c>
      <c r="K21" s="38">
        <v>5013</v>
      </c>
      <c r="L21" s="38"/>
      <c r="M21" s="38">
        <v>81270</v>
      </c>
      <c r="N21" s="62"/>
    </row>
    <row r="22" spans="1:14" ht="20.149999999999999" customHeight="1">
      <c r="A22" s="446" t="s">
        <v>47</v>
      </c>
      <c r="B22" s="446"/>
      <c r="C22" s="41">
        <v>27547</v>
      </c>
      <c r="D22" s="41">
        <v>6397</v>
      </c>
      <c r="E22" s="41">
        <v>5837</v>
      </c>
      <c r="F22" s="41">
        <v>1954</v>
      </c>
      <c r="G22" s="41"/>
      <c r="H22" s="41">
        <v>17703</v>
      </c>
      <c r="I22" s="41">
        <v>3380</v>
      </c>
      <c r="J22" s="41">
        <v>9225</v>
      </c>
      <c r="K22" s="41">
        <v>5407</v>
      </c>
      <c r="L22" s="41"/>
      <c r="M22" s="41">
        <v>77450</v>
      </c>
      <c r="N22" s="62"/>
    </row>
    <row r="23" spans="1:14" ht="20.149999999999999" customHeight="1">
      <c r="A23" s="444" t="s">
        <v>48</v>
      </c>
      <c r="B23" s="444"/>
      <c r="C23" s="38">
        <v>26203</v>
      </c>
      <c r="D23" s="38">
        <v>6251</v>
      </c>
      <c r="E23" s="38">
        <v>5625</v>
      </c>
      <c r="F23" s="38">
        <v>1786</v>
      </c>
      <c r="G23" s="38"/>
      <c r="H23" s="38">
        <v>17411</v>
      </c>
      <c r="I23" s="38">
        <v>3088</v>
      </c>
      <c r="J23" s="38">
        <v>9199</v>
      </c>
      <c r="K23" s="38">
        <v>5242</v>
      </c>
      <c r="L23" s="38"/>
      <c r="M23" s="44">
        <v>74805</v>
      </c>
      <c r="N23" s="62"/>
    </row>
    <row r="24" spans="1:14" ht="20.149999999999999" customHeight="1">
      <c r="A24" s="446" t="s">
        <v>49</v>
      </c>
      <c r="B24" s="446"/>
      <c r="C24" s="41">
        <v>25070</v>
      </c>
      <c r="D24" s="41">
        <v>6391</v>
      </c>
      <c r="E24" s="41">
        <v>6100</v>
      </c>
      <c r="F24" s="41">
        <v>1577</v>
      </c>
      <c r="G24" s="41"/>
      <c r="H24" s="41">
        <v>16125</v>
      </c>
      <c r="I24" s="41">
        <v>2890</v>
      </c>
      <c r="J24" s="41">
        <v>8985</v>
      </c>
      <c r="K24" s="41">
        <v>3232</v>
      </c>
      <c r="L24" s="311" t="s">
        <v>197</v>
      </c>
      <c r="M24" s="41">
        <v>70370</v>
      </c>
      <c r="N24" s="62"/>
    </row>
    <row r="25" spans="1:14" ht="20.149999999999999" customHeight="1">
      <c r="A25" s="444" t="s">
        <v>51</v>
      </c>
      <c r="B25" s="444"/>
      <c r="C25" s="38">
        <v>24496</v>
      </c>
      <c r="D25" s="38">
        <v>5776</v>
      </c>
      <c r="E25" s="38">
        <v>5822</v>
      </c>
      <c r="F25" s="38">
        <v>1526</v>
      </c>
      <c r="G25" s="38"/>
      <c r="H25" s="38">
        <v>15565</v>
      </c>
      <c r="I25" s="38">
        <v>2942</v>
      </c>
      <c r="J25" s="38">
        <v>8355</v>
      </c>
      <c r="K25" s="38">
        <v>4749</v>
      </c>
      <c r="L25" s="38"/>
      <c r="M25" s="44">
        <v>69231</v>
      </c>
      <c r="N25" s="62"/>
    </row>
    <row r="26" spans="1:14" ht="20.149999999999999" customHeight="1">
      <c r="A26" s="446" t="s">
        <v>52</v>
      </c>
      <c r="B26" s="446"/>
      <c r="C26" s="41">
        <v>23067</v>
      </c>
      <c r="D26" s="41">
        <v>5196</v>
      </c>
      <c r="E26" s="41">
        <v>5835</v>
      </c>
      <c r="F26" s="41">
        <v>1492</v>
      </c>
      <c r="G26" s="41"/>
      <c r="H26" s="41">
        <v>13952</v>
      </c>
      <c r="I26" s="41">
        <v>2799</v>
      </c>
      <c r="J26" s="41">
        <v>8258</v>
      </c>
      <c r="K26" s="41">
        <v>4838</v>
      </c>
      <c r="L26" s="41"/>
      <c r="M26" s="312">
        <v>65437</v>
      </c>
      <c r="N26" s="62"/>
    </row>
    <row r="27" spans="1:14" ht="20.149999999999999" customHeight="1">
      <c r="A27" s="450" t="s">
        <v>53</v>
      </c>
      <c r="B27" s="450"/>
      <c r="C27" s="38">
        <v>21567</v>
      </c>
      <c r="D27" s="38">
        <v>4788</v>
      </c>
      <c r="E27" s="38">
        <v>5554</v>
      </c>
      <c r="F27" s="38">
        <v>1469</v>
      </c>
      <c r="G27" s="38"/>
      <c r="H27" s="38">
        <v>12678</v>
      </c>
      <c r="I27" s="38">
        <v>2496</v>
      </c>
      <c r="J27" s="38">
        <v>8116</v>
      </c>
      <c r="K27" s="38">
        <v>4878</v>
      </c>
      <c r="L27" s="38"/>
      <c r="M27" s="44">
        <v>61546</v>
      </c>
      <c r="N27" s="62"/>
    </row>
    <row r="28" spans="1:14" ht="20.149999999999999" customHeight="1">
      <c r="A28" s="65" t="s">
        <v>259</v>
      </c>
      <c r="B28" s="65"/>
      <c r="C28" s="318"/>
      <c r="D28" s="319"/>
      <c r="E28" s="319"/>
      <c r="F28" s="320"/>
      <c r="G28" s="321"/>
      <c r="H28" s="322"/>
      <c r="I28" s="323"/>
      <c r="J28" s="322"/>
      <c r="K28" s="322"/>
      <c r="L28" s="322"/>
      <c r="M28" s="324"/>
      <c r="N28" s="62"/>
    </row>
    <row r="29" spans="1:14" ht="20.149999999999999" customHeight="1">
      <c r="A29" s="432" t="s">
        <v>54</v>
      </c>
      <c r="B29" s="432"/>
      <c r="C29" s="38">
        <v>21841</v>
      </c>
      <c r="D29" s="38">
        <v>5473</v>
      </c>
      <c r="E29" s="38">
        <v>5866</v>
      </c>
      <c r="F29" s="38"/>
      <c r="G29" s="38"/>
      <c r="H29" s="44">
        <v>12827</v>
      </c>
      <c r="I29" s="44">
        <v>2300</v>
      </c>
      <c r="J29" s="44">
        <v>4865</v>
      </c>
      <c r="K29" s="38">
        <v>5013</v>
      </c>
      <c r="L29" s="38"/>
      <c r="M29" s="44">
        <v>58185</v>
      </c>
      <c r="N29" s="62"/>
    </row>
    <row r="30" spans="1:14" ht="20.149999999999999" customHeight="1">
      <c r="A30" s="431" t="s">
        <v>56</v>
      </c>
      <c r="B30" s="431"/>
      <c r="C30" s="41">
        <v>22409</v>
      </c>
      <c r="D30" s="41">
        <v>5251</v>
      </c>
      <c r="E30" s="41">
        <v>6314</v>
      </c>
      <c r="F30" s="41"/>
      <c r="G30" s="41"/>
      <c r="H30" s="312">
        <v>12391</v>
      </c>
      <c r="I30" s="312">
        <v>2020</v>
      </c>
      <c r="J30" s="312">
        <v>5023</v>
      </c>
      <c r="K30" s="41">
        <v>5025</v>
      </c>
      <c r="L30" s="41"/>
      <c r="M30" s="312">
        <v>58433</v>
      </c>
      <c r="N30" s="62"/>
    </row>
    <row r="31" spans="1:14" ht="20.149999999999999" customHeight="1" thickBot="1">
      <c r="A31" s="445" t="s">
        <v>57</v>
      </c>
      <c r="B31" s="445"/>
      <c r="C31" s="38">
        <v>22128</v>
      </c>
      <c r="D31" s="38">
        <v>4903</v>
      </c>
      <c r="E31" s="38">
        <v>6225</v>
      </c>
      <c r="F31" s="38"/>
      <c r="G31" s="38"/>
      <c r="H31" s="44">
        <v>12123</v>
      </c>
      <c r="I31" s="44">
        <v>1665</v>
      </c>
      <c r="J31" s="44">
        <v>4435</v>
      </c>
      <c r="K31" s="38">
        <v>6217</v>
      </c>
      <c r="L31" s="38"/>
      <c r="M31" s="44">
        <v>57696</v>
      </c>
      <c r="N31" s="62"/>
    </row>
    <row r="32" spans="1:14" ht="38.15" customHeight="1">
      <c r="A32" s="47" t="s">
        <v>33</v>
      </c>
      <c r="B32" s="422" t="s">
        <v>424</v>
      </c>
      <c r="C32" s="449"/>
      <c r="D32" s="449"/>
      <c r="E32" s="449"/>
      <c r="F32" s="449"/>
      <c r="G32" s="449"/>
      <c r="H32" s="449"/>
      <c r="I32" s="449"/>
      <c r="J32" s="449"/>
      <c r="K32" s="449"/>
      <c r="L32" s="449"/>
      <c r="M32" s="449"/>
    </row>
    <row r="33" spans="1:13" ht="20.5" customHeight="1">
      <c r="A33" s="47" t="s">
        <v>197</v>
      </c>
      <c r="B33" s="422" t="s">
        <v>283</v>
      </c>
      <c r="C33" s="422"/>
      <c r="D33" s="422"/>
      <c r="E33" s="422"/>
      <c r="F33" s="422"/>
      <c r="G33" s="422"/>
      <c r="H33" s="422"/>
      <c r="I33" s="422"/>
      <c r="J33" s="422"/>
      <c r="K33" s="422"/>
      <c r="L33" s="422"/>
      <c r="M33" s="422"/>
    </row>
    <row r="34" spans="1:13" ht="58" customHeight="1">
      <c r="A34" s="47" t="s">
        <v>188</v>
      </c>
      <c r="B34" s="422" t="s">
        <v>272</v>
      </c>
      <c r="C34" s="422"/>
      <c r="D34" s="422"/>
      <c r="E34" s="422"/>
      <c r="F34" s="422"/>
      <c r="G34" s="422"/>
      <c r="H34" s="422"/>
      <c r="I34" s="422"/>
      <c r="J34" s="422"/>
      <c r="K34" s="422"/>
      <c r="L34" s="422"/>
      <c r="M34" s="422"/>
    </row>
  </sheetData>
  <mergeCells count="33">
    <mergeCell ref="A6:M6"/>
    <mergeCell ref="A8:B8"/>
    <mergeCell ref="B32:M32"/>
    <mergeCell ref="B33:M33"/>
    <mergeCell ref="A29:B29"/>
    <mergeCell ref="A14:B14"/>
    <mergeCell ref="A15:B15"/>
    <mergeCell ref="A16:B16"/>
    <mergeCell ref="A17:B17"/>
    <mergeCell ref="A18:B18"/>
    <mergeCell ref="A19:B19"/>
    <mergeCell ref="A20:B20"/>
    <mergeCell ref="A21:B21"/>
    <mergeCell ref="A12:B12"/>
    <mergeCell ref="A27:B27"/>
    <mergeCell ref="A9:B9"/>
    <mergeCell ref="B34:M34"/>
    <mergeCell ref="A7:M7"/>
    <mergeCell ref="A13:B13"/>
    <mergeCell ref="A30:B30"/>
    <mergeCell ref="A31:B31"/>
    <mergeCell ref="A22:B22"/>
    <mergeCell ref="A23:B23"/>
    <mergeCell ref="A24:B24"/>
    <mergeCell ref="A25:B25"/>
    <mergeCell ref="A26:B26"/>
    <mergeCell ref="A11:B11"/>
    <mergeCell ref="A10:B10"/>
    <mergeCell ref="A1:M1"/>
    <mergeCell ref="A3:I3"/>
    <mergeCell ref="A4:I4"/>
    <mergeCell ref="A5:I5"/>
    <mergeCell ref="A2:M2"/>
  </mergeCells>
  <phoneticPr fontId="14" type="noConversion"/>
  <hyperlinks>
    <hyperlink ref="A1" location="TdM!A1" display="Retour à la table des matières" xr:uid="{00000000-0004-0000-0400-000000000000}"/>
    <hyperlink ref="A1:M1" location="TM!A1" display="Retour à la table des matières" xr:uid="{FBC8F479-D725-4363-B02A-FE38A482E253}"/>
  </hyperlinks>
  <pageMargins left="0.43307086614173229" right="0.23622047244094491" top="0.74803149606299213" bottom="0.74803149606299213" header="0.31496062992125984" footer="0.31496062992125984"/>
  <pageSetup paperSize="5" scale="74" orientation="landscape" r:id="rId1"/>
  <ignoredErrors>
    <ignoredError sqref="G8 A32:A34 L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rgb="FF92D050"/>
    <pageSetUpPr fitToPage="1"/>
  </sheetPr>
  <dimension ref="A1:Q35"/>
  <sheetViews>
    <sheetView showGridLines="0" showZeros="0" zoomScaleNormal="100" workbookViewId="0">
      <selection sqref="A1:P1"/>
    </sheetView>
  </sheetViews>
  <sheetFormatPr baseColWidth="10" defaultColWidth="11.453125" defaultRowHeight="16.399999999999999" customHeight="1"/>
  <cols>
    <col min="1" max="1" width="4.7265625" style="14" customWidth="1"/>
    <col min="2" max="2" width="11.453125" style="32" customWidth="1"/>
    <col min="3" max="3" width="11.81640625" style="32" customWidth="1"/>
    <col min="4" max="4" width="3.453125" style="32" customWidth="1"/>
    <col min="5" max="5" width="15.1796875" style="32" customWidth="1"/>
    <col min="6" max="6" width="13.26953125" style="32" customWidth="1"/>
    <col min="7" max="7" width="3.453125" style="32" customWidth="1"/>
    <col min="8" max="8" width="16.81640625" style="32" customWidth="1"/>
    <col min="9" max="9" width="3.453125" style="32" customWidth="1"/>
    <col min="10" max="10" width="13.26953125" style="32" customWidth="1"/>
    <col min="11" max="11" width="3.453125" style="32" customWidth="1"/>
    <col min="12" max="12" width="13.26953125" style="32" customWidth="1"/>
    <col min="13" max="13" width="3.453125" style="32" customWidth="1"/>
    <col min="14" max="14" width="13.26953125" style="32" customWidth="1"/>
    <col min="15" max="15" width="3.453125" style="32" customWidth="1"/>
    <col min="16" max="16" width="12.26953125" style="32" customWidth="1"/>
    <col min="17" max="16384" width="11.453125" style="14"/>
  </cols>
  <sheetData>
    <row r="1" spans="1:17" ht="14.15" customHeight="1">
      <c r="A1" s="425" t="s">
        <v>23</v>
      </c>
      <c r="B1" s="425"/>
      <c r="C1" s="425"/>
      <c r="D1" s="425"/>
      <c r="E1" s="425"/>
      <c r="F1" s="425"/>
      <c r="G1" s="425"/>
      <c r="H1" s="425"/>
      <c r="I1" s="425"/>
      <c r="J1" s="425"/>
      <c r="K1" s="425"/>
      <c r="L1" s="425"/>
      <c r="M1" s="425"/>
      <c r="N1" s="425"/>
      <c r="O1" s="425"/>
      <c r="P1" s="425"/>
    </row>
    <row r="2" spans="1:17" s="131" customFormat="1" ht="25" customHeight="1">
      <c r="A2" s="436" t="s">
        <v>409</v>
      </c>
      <c r="B2" s="436"/>
      <c r="C2" s="436"/>
      <c r="D2" s="436"/>
      <c r="E2" s="436"/>
      <c r="F2" s="436"/>
      <c r="G2" s="436"/>
      <c r="H2" s="436"/>
      <c r="I2" s="436"/>
      <c r="J2" s="436"/>
      <c r="K2" s="436"/>
      <c r="L2" s="436"/>
      <c r="M2" s="436"/>
      <c r="N2" s="436"/>
      <c r="O2" s="436"/>
      <c r="P2" s="436"/>
    </row>
    <row r="3" spans="1:17" s="131" customFormat="1" ht="12.65" customHeight="1">
      <c r="A3" s="440"/>
      <c r="B3" s="440"/>
      <c r="C3" s="440"/>
      <c r="D3" s="440"/>
      <c r="E3" s="440"/>
      <c r="F3" s="440"/>
      <c r="G3" s="440"/>
      <c r="H3" s="440"/>
      <c r="I3" s="440"/>
      <c r="J3" s="440"/>
      <c r="K3" s="440"/>
      <c r="L3" s="440"/>
      <c r="M3" s="440"/>
      <c r="N3" s="440"/>
      <c r="O3" s="440"/>
      <c r="P3" s="440"/>
    </row>
    <row r="4" spans="1:17" s="130" customFormat="1" ht="18" customHeight="1">
      <c r="A4" s="441" t="s">
        <v>68</v>
      </c>
      <c r="B4" s="441"/>
      <c r="C4" s="441"/>
      <c r="D4" s="441"/>
      <c r="E4" s="441"/>
      <c r="F4" s="441"/>
      <c r="G4" s="441"/>
      <c r="H4" s="441"/>
      <c r="I4" s="441"/>
      <c r="J4" s="441"/>
      <c r="K4" s="441"/>
      <c r="L4" s="441"/>
      <c r="M4" s="441"/>
      <c r="N4" s="441"/>
      <c r="O4" s="441"/>
      <c r="P4" s="441"/>
    </row>
    <row r="5" spans="1:17" ht="12.65" customHeight="1">
      <c r="A5" s="455"/>
      <c r="B5" s="455"/>
      <c r="C5" s="455"/>
      <c r="D5" s="455"/>
      <c r="E5" s="455"/>
      <c r="F5" s="455"/>
      <c r="G5" s="455"/>
      <c r="H5" s="455"/>
      <c r="I5" s="455"/>
      <c r="J5" s="455"/>
      <c r="K5" s="455"/>
      <c r="L5" s="455"/>
      <c r="M5" s="455"/>
      <c r="N5" s="455"/>
      <c r="O5" s="455"/>
      <c r="P5" s="455"/>
    </row>
    <row r="6" spans="1:17" ht="22" customHeight="1">
      <c r="A6" s="436" t="s">
        <v>4</v>
      </c>
      <c r="B6" s="436"/>
      <c r="C6" s="436"/>
      <c r="D6" s="436"/>
      <c r="E6" s="436"/>
      <c r="F6" s="436"/>
      <c r="G6" s="436"/>
      <c r="H6" s="436"/>
      <c r="I6" s="436"/>
      <c r="J6" s="436"/>
      <c r="K6" s="436"/>
      <c r="L6" s="436"/>
      <c r="M6" s="436"/>
      <c r="N6" s="436"/>
      <c r="O6" s="436"/>
      <c r="P6" s="436"/>
    </row>
    <row r="7" spans="1:17" ht="20.149999999999999" customHeight="1">
      <c r="A7" s="431" t="s">
        <v>30</v>
      </c>
      <c r="B7" s="431"/>
      <c r="C7" s="431"/>
      <c r="D7" s="431"/>
      <c r="E7" s="431"/>
      <c r="F7" s="431"/>
      <c r="G7" s="431"/>
      <c r="H7" s="431"/>
      <c r="I7" s="431"/>
      <c r="J7" s="431"/>
      <c r="K7" s="431"/>
      <c r="L7" s="431"/>
      <c r="M7" s="431"/>
      <c r="N7" s="431"/>
      <c r="O7" s="431"/>
      <c r="P7" s="431"/>
    </row>
    <row r="8" spans="1:17" ht="25" customHeight="1">
      <c r="A8" s="452"/>
      <c r="B8" s="452"/>
      <c r="C8" s="454" t="s">
        <v>69</v>
      </c>
      <c r="D8" s="78"/>
      <c r="E8" s="454" t="s">
        <v>71</v>
      </c>
      <c r="F8" s="454" t="s">
        <v>72</v>
      </c>
      <c r="G8" s="68"/>
      <c r="H8" s="454" t="s">
        <v>73</v>
      </c>
      <c r="I8" s="49"/>
      <c r="J8" s="453" t="s">
        <v>78</v>
      </c>
      <c r="K8" s="453"/>
      <c r="L8" s="453"/>
      <c r="M8" s="453"/>
      <c r="N8" s="453"/>
      <c r="O8" s="78"/>
      <c r="P8" s="454" t="s">
        <v>67</v>
      </c>
    </row>
    <row r="9" spans="1:17" ht="45.75" customHeight="1">
      <c r="A9" s="77"/>
      <c r="B9" s="77"/>
      <c r="C9" s="454"/>
      <c r="D9" s="78"/>
      <c r="E9" s="454"/>
      <c r="F9" s="454"/>
      <c r="G9" s="68"/>
      <c r="H9" s="454"/>
      <c r="I9" s="49"/>
      <c r="J9" s="49" t="s">
        <v>342</v>
      </c>
      <c r="K9" s="68" t="s">
        <v>33</v>
      </c>
      <c r="L9" s="49" t="s">
        <v>343</v>
      </c>
      <c r="M9" s="68" t="s">
        <v>197</v>
      </c>
      <c r="N9" s="49" t="s">
        <v>344</v>
      </c>
      <c r="O9" s="78"/>
      <c r="P9" s="454"/>
    </row>
    <row r="10" spans="1:17" ht="20.149999999999999" customHeight="1">
      <c r="A10" s="444" t="s">
        <v>381</v>
      </c>
      <c r="B10" s="444"/>
      <c r="C10" s="36">
        <v>27356</v>
      </c>
      <c r="D10" s="64"/>
      <c r="E10" s="72">
        <v>2081</v>
      </c>
      <c r="F10" s="36">
        <v>810</v>
      </c>
      <c r="G10" s="64"/>
      <c r="H10" s="64">
        <v>569</v>
      </c>
      <c r="I10" s="64"/>
      <c r="J10" s="36">
        <v>112</v>
      </c>
      <c r="K10" s="36"/>
      <c r="L10" s="36">
        <v>45</v>
      </c>
      <c r="M10" s="36"/>
      <c r="N10" s="36">
        <v>2</v>
      </c>
      <c r="O10" s="64"/>
      <c r="P10" s="36">
        <v>30975</v>
      </c>
    </row>
    <row r="11" spans="1:17" ht="20.149999999999999" customHeight="1">
      <c r="A11" s="446" t="s">
        <v>335</v>
      </c>
      <c r="B11" s="446"/>
      <c r="C11" s="196">
        <v>26349</v>
      </c>
      <c r="D11" s="39"/>
      <c r="E11" s="325">
        <v>2097</v>
      </c>
      <c r="F11" s="196">
        <v>830</v>
      </c>
      <c r="G11" s="39"/>
      <c r="H11" s="39">
        <v>574</v>
      </c>
      <c r="I11" s="39"/>
      <c r="J11" s="196">
        <v>111</v>
      </c>
      <c r="K11" s="196"/>
      <c r="L11" s="196">
        <v>45</v>
      </c>
      <c r="M11" s="196"/>
      <c r="N11" s="196">
        <v>2</v>
      </c>
      <c r="O11" s="39"/>
      <c r="P11" s="196">
        <v>30008</v>
      </c>
    </row>
    <row r="12" spans="1:17" ht="20.149999999999999" customHeight="1">
      <c r="A12" s="444" t="s">
        <v>284</v>
      </c>
      <c r="B12" s="444"/>
      <c r="C12" s="36">
        <v>25678</v>
      </c>
      <c r="D12" s="36"/>
      <c r="E12" s="36">
        <v>2115</v>
      </c>
      <c r="F12" s="36">
        <v>840</v>
      </c>
      <c r="G12" s="36"/>
      <c r="H12" s="36">
        <v>574</v>
      </c>
      <c r="I12" s="36"/>
      <c r="J12" s="36">
        <v>110</v>
      </c>
      <c r="K12" s="36"/>
      <c r="L12" s="36">
        <v>45</v>
      </c>
      <c r="M12" s="36"/>
      <c r="N12" s="36">
        <v>2</v>
      </c>
      <c r="O12" s="36"/>
      <c r="P12" s="36">
        <v>29364</v>
      </c>
      <c r="Q12" s="69"/>
    </row>
    <row r="13" spans="1:17" ht="20.149999999999999" customHeight="1">
      <c r="A13" s="446" t="s">
        <v>237</v>
      </c>
      <c r="B13" s="446"/>
      <c r="C13" s="325">
        <v>24650</v>
      </c>
      <c r="D13" s="325"/>
      <c r="E13" s="325">
        <v>2135</v>
      </c>
      <c r="F13" s="325">
        <v>853</v>
      </c>
      <c r="G13" s="325"/>
      <c r="H13" s="325">
        <v>596</v>
      </c>
      <c r="I13" s="325"/>
      <c r="J13" s="325">
        <v>112</v>
      </c>
      <c r="K13" s="325"/>
      <c r="L13" s="325">
        <v>30</v>
      </c>
      <c r="M13" s="325"/>
      <c r="N13" s="325">
        <v>1</v>
      </c>
      <c r="O13" s="325"/>
      <c r="P13" s="196">
        <v>28377</v>
      </c>
      <c r="Q13" s="69"/>
    </row>
    <row r="14" spans="1:17" ht="20.149999999999999" customHeight="1">
      <c r="A14" s="444" t="s">
        <v>216</v>
      </c>
      <c r="B14" s="444"/>
      <c r="C14" s="36">
        <v>23306</v>
      </c>
      <c r="D14" s="36"/>
      <c r="E14" s="36">
        <v>2157</v>
      </c>
      <c r="F14" s="36">
        <v>912</v>
      </c>
      <c r="G14" s="36"/>
      <c r="H14" s="36">
        <v>618</v>
      </c>
      <c r="I14" s="36"/>
      <c r="J14" s="36">
        <v>88</v>
      </c>
      <c r="K14" s="36"/>
      <c r="L14" s="36"/>
      <c r="M14" s="36"/>
      <c r="N14" s="36">
        <v>2</v>
      </c>
      <c r="O14" s="36"/>
      <c r="P14" s="36">
        <v>27083</v>
      </c>
      <c r="Q14" s="69"/>
    </row>
    <row r="15" spans="1:17" ht="20.149999999999999" customHeight="1">
      <c r="A15" s="446" t="s">
        <v>179</v>
      </c>
      <c r="B15" s="446"/>
      <c r="C15" s="325">
        <v>22909</v>
      </c>
      <c r="D15" s="325"/>
      <c r="E15" s="325">
        <v>2157</v>
      </c>
      <c r="F15" s="325">
        <v>817</v>
      </c>
      <c r="G15" s="325"/>
      <c r="H15" s="325">
        <v>635</v>
      </c>
      <c r="I15" s="325"/>
      <c r="J15" s="325">
        <v>77</v>
      </c>
      <c r="K15" s="325"/>
      <c r="L15" s="325"/>
      <c r="M15" s="325"/>
      <c r="N15" s="325">
        <v>2</v>
      </c>
      <c r="O15" s="325"/>
      <c r="P15" s="196">
        <v>26597</v>
      </c>
      <c r="Q15" s="69"/>
    </row>
    <row r="16" spans="1:17" ht="20.149999999999999" customHeight="1">
      <c r="A16" s="444" t="s">
        <v>165</v>
      </c>
      <c r="B16" s="444"/>
      <c r="C16" s="72">
        <v>20892</v>
      </c>
      <c r="D16" s="72"/>
      <c r="E16" s="72">
        <v>2090</v>
      </c>
      <c r="F16" s="72">
        <v>893</v>
      </c>
      <c r="G16" s="72"/>
      <c r="H16" s="72">
        <v>638</v>
      </c>
      <c r="I16" s="72"/>
      <c r="J16" s="72">
        <v>82</v>
      </c>
      <c r="K16" s="72"/>
      <c r="L16" s="72"/>
      <c r="M16" s="72"/>
      <c r="N16" s="72">
        <v>2</v>
      </c>
      <c r="O16" s="72"/>
      <c r="P16" s="36">
        <v>24597</v>
      </c>
      <c r="Q16" s="69"/>
    </row>
    <row r="17" spans="1:17" ht="20.149999999999999" customHeight="1">
      <c r="A17" s="446" t="s">
        <v>41</v>
      </c>
      <c r="B17" s="446"/>
      <c r="C17" s="326">
        <v>17793</v>
      </c>
      <c r="D17" s="326"/>
      <c r="E17" s="326">
        <v>1916</v>
      </c>
      <c r="F17" s="326">
        <v>971</v>
      </c>
      <c r="G17" s="326"/>
      <c r="H17" s="75">
        <v>619</v>
      </c>
      <c r="I17" s="75"/>
      <c r="J17" s="75">
        <v>77</v>
      </c>
      <c r="K17" s="75"/>
      <c r="L17" s="75"/>
      <c r="M17" s="75"/>
      <c r="N17" s="75">
        <v>1</v>
      </c>
      <c r="O17" s="75"/>
      <c r="P17" s="41">
        <v>21377</v>
      </c>
      <c r="Q17" s="69"/>
    </row>
    <row r="18" spans="1:17" ht="20.149999999999999" customHeight="1">
      <c r="A18" s="444" t="s">
        <v>42</v>
      </c>
      <c r="B18" s="444"/>
      <c r="C18" s="73">
        <v>17536</v>
      </c>
      <c r="D18" s="73"/>
      <c r="E18" s="73">
        <v>2206</v>
      </c>
      <c r="F18" s="73">
        <v>938</v>
      </c>
      <c r="G18" s="73"/>
      <c r="H18" s="74">
        <v>637</v>
      </c>
      <c r="I18" s="74"/>
      <c r="J18" s="74">
        <v>29</v>
      </c>
      <c r="K18" s="74"/>
      <c r="L18" s="74"/>
      <c r="M18" s="74"/>
      <c r="N18" s="74">
        <v>2</v>
      </c>
      <c r="O18" s="74"/>
      <c r="P18" s="38">
        <v>21348</v>
      </c>
      <c r="Q18" s="69"/>
    </row>
    <row r="19" spans="1:17" ht="20.149999999999999" customHeight="1">
      <c r="A19" s="446" t="s">
        <v>43</v>
      </c>
      <c r="B19" s="446"/>
      <c r="C19" s="41">
        <v>17115</v>
      </c>
      <c r="D19" s="41"/>
      <c r="E19" s="41">
        <v>2247</v>
      </c>
      <c r="F19" s="41">
        <v>995</v>
      </c>
      <c r="G19" s="41"/>
      <c r="H19" s="41">
        <v>634</v>
      </c>
      <c r="I19" s="41"/>
      <c r="J19" s="41">
        <v>8</v>
      </c>
      <c r="K19" s="41"/>
      <c r="L19" s="41"/>
      <c r="M19" s="41"/>
      <c r="N19" s="41">
        <v>2</v>
      </c>
      <c r="O19" s="41"/>
      <c r="P19" s="41">
        <v>21001</v>
      </c>
      <c r="Q19" s="69"/>
    </row>
    <row r="20" spans="1:17" ht="20.149999999999999" customHeight="1">
      <c r="A20" s="444" t="s">
        <v>44</v>
      </c>
      <c r="B20" s="444"/>
      <c r="C20" s="38">
        <v>16445</v>
      </c>
      <c r="D20" s="38"/>
      <c r="E20" s="38">
        <v>2234</v>
      </c>
      <c r="F20" s="38">
        <v>1014</v>
      </c>
      <c r="G20" s="38"/>
      <c r="H20" s="38">
        <v>634</v>
      </c>
      <c r="I20" s="38"/>
      <c r="J20" s="38"/>
      <c r="K20" s="38"/>
      <c r="L20" s="38"/>
      <c r="M20" s="38"/>
      <c r="N20" s="38">
        <v>2</v>
      </c>
      <c r="O20" s="38"/>
      <c r="P20" s="38">
        <v>20329</v>
      </c>
      <c r="Q20" s="69"/>
    </row>
    <row r="21" spans="1:17" ht="20.149999999999999" customHeight="1">
      <c r="A21" s="446" t="s">
        <v>45</v>
      </c>
      <c r="B21" s="446"/>
      <c r="C21" s="41">
        <v>15286</v>
      </c>
      <c r="D21" s="41"/>
      <c r="E21" s="41">
        <v>2336</v>
      </c>
      <c r="F21" s="41">
        <v>1045</v>
      </c>
      <c r="G21" s="41"/>
      <c r="H21" s="41">
        <v>623</v>
      </c>
      <c r="I21" s="41"/>
      <c r="J21" s="41"/>
      <c r="K21" s="41"/>
      <c r="L21" s="41"/>
      <c r="M21" s="41"/>
      <c r="N21" s="41">
        <v>2</v>
      </c>
      <c r="O21" s="41"/>
      <c r="P21" s="41">
        <v>19292</v>
      </c>
      <c r="Q21" s="69"/>
    </row>
    <row r="22" spans="1:17" ht="20.149999999999999" customHeight="1">
      <c r="A22" s="444" t="s">
        <v>46</v>
      </c>
      <c r="B22" s="444"/>
      <c r="C22" s="38">
        <v>14515</v>
      </c>
      <c r="D22" s="38"/>
      <c r="E22" s="38">
        <v>2306</v>
      </c>
      <c r="F22" s="38">
        <v>1083</v>
      </c>
      <c r="G22" s="38"/>
      <c r="H22" s="38">
        <v>634</v>
      </c>
      <c r="I22" s="38"/>
      <c r="J22" s="38"/>
      <c r="K22" s="38"/>
      <c r="L22" s="38"/>
      <c r="M22" s="38"/>
      <c r="N22" s="38">
        <v>2</v>
      </c>
      <c r="O22" s="38"/>
      <c r="P22" s="38">
        <v>18540</v>
      </c>
      <c r="Q22" s="69"/>
    </row>
    <row r="23" spans="1:17" ht="20.149999999999999" customHeight="1">
      <c r="A23" s="446" t="s">
        <v>47</v>
      </c>
      <c r="B23" s="446"/>
      <c r="C23" s="41">
        <v>13819</v>
      </c>
      <c r="D23" s="41"/>
      <c r="E23" s="41">
        <v>2215</v>
      </c>
      <c r="F23" s="41">
        <v>1069</v>
      </c>
      <c r="G23" s="41"/>
      <c r="H23" s="41">
        <v>598</v>
      </c>
      <c r="I23" s="41"/>
      <c r="J23" s="41"/>
      <c r="K23" s="41"/>
      <c r="L23" s="41"/>
      <c r="M23" s="41"/>
      <c r="N23" s="41">
        <v>2</v>
      </c>
      <c r="O23" s="41"/>
      <c r="P23" s="312">
        <v>17703</v>
      </c>
      <c r="Q23" s="69"/>
    </row>
    <row r="24" spans="1:17" ht="20.149999999999999" customHeight="1">
      <c r="A24" s="444" t="s">
        <v>48</v>
      </c>
      <c r="B24" s="444"/>
      <c r="C24" s="38">
        <v>13538</v>
      </c>
      <c r="D24" s="38"/>
      <c r="E24" s="38">
        <v>2310</v>
      </c>
      <c r="F24" s="38">
        <v>1010</v>
      </c>
      <c r="G24" s="38"/>
      <c r="H24" s="38">
        <v>551</v>
      </c>
      <c r="I24" s="38"/>
      <c r="J24" s="38"/>
      <c r="K24" s="38"/>
      <c r="L24" s="38"/>
      <c r="M24" s="38"/>
      <c r="N24" s="38">
        <v>2</v>
      </c>
      <c r="O24" s="38"/>
      <c r="P24" s="44">
        <v>17411</v>
      </c>
      <c r="Q24" s="69"/>
    </row>
    <row r="25" spans="1:17" ht="20.149999999999999" customHeight="1">
      <c r="A25" s="446" t="s">
        <v>49</v>
      </c>
      <c r="B25" s="446"/>
      <c r="C25" s="41">
        <v>12587</v>
      </c>
      <c r="D25" s="41"/>
      <c r="E25" s="41">
        <v>2150</v>
      </c>
      <c r="F25" s="41">
        <v>907</v>
      </c>
      <c r="G25" s="41"/>
      <c r="H25" s="41">
        <v>480</v>
      </c>
      <c r="I25" s="41"/>
      <c r="J25" s="41"/>
      <c r="K25" s="41"/>
      <c r="L25" s="41"/>
      <c r="M25" s="41"/>
      <c r="N25" s="41">
        <v>1</v>
      </c>
      <c r="O25" s="41"/>
      <c r="P25" s="312">
        <v>16125</v>
      </c>
      <c r="Q25" s="69"/>
    </row>
    <row r="26" spans="1:17" ht="20.149999999999999" customHeight="1">
      <c r="A26" s="444" t="s">
        <v>51</v>
      </c>
      <c r="B26" s="444"/>
      <c r="C26" s="38">
        <v>12148</v>
      </c>
      <c r="D26" s="38"/>
      <c r="E26" s="38">
        <v>2064</v>
      </c>
      <c r="F26" s="38">
        <v>913</v>
      </c>
      <c r="G26" s="38"/>
      <c r="H26" s="38">
        <v>440</v>
      </c>
      <c r="I26" s="38"/>
      <c r="J26" s="38"/>
      <c r="K26" s="38"/>
      <c r="L26" s="38"/>
      <c r="M26" s="38"/>
      <c r="N26" s="38"/>
      <c r="O26" s="38"/>
      <c r="P26" s="44">
        <v>15565</v>
      </c>
      <c r="Q26" s="69"/>
    </row>
    <row r="27" spans="1:17" ht="20.149999999999999" customHeight="1">
      <c r="A27" s="446" t="s">
        <v>52</v>
      </c>
      <c r="B27" s="446"/>
      <c r="C27" s="41">
        <v>10723</v>
      </c>
      <c r="D27" s="41"/>
      <c r="E27" s="41">
        <v>1910</v>
      </c>
      <c r="F27" s="41">
        <v>873</v>
      </c>
      <c r="G27" s="41"/>
      <c r="H27" s="41">
        <v>446</v>
      </c>
      <c r="I27" s="41"/>
      <c r="J27" s="41"/>
      <c r="K27" s="41"/>
      <c r="L27" s="41"/>
      <c r="M27" s="41"/>
      <c r="N27" s="41"/>
      <c r="O27" s="41"/>
      <c r="P27" s="312">
        <v>13952</v>
      </c>
      <c r="Q27" s="69"/>
    </row>
    <row r="28" spans="1:17" ht="20.149999999999999" customHeight="1">
      <c r="A28" s="450" t="s">
        <v>53</v>
      </c>
      <c r="B28" s="450"/>
      <c r="C28" s="38">
        <v>9788</v>
      </c>
      <c r="D28" s="38"/>
      <c r="E28" s="38">
        <v>1698</v>
      </c>
      <c r="F28" s="38">
        <v>754</v>
      </c>
      <c r="G28" s="38"/>
      <c r="H28" s="38">
        <v>433</v>
      </c>
      <c r="I28" s="38"/>
      <c r="J28" s="38"/>
      <c r="K28" s="38"/>
      <c r="L28" s="38"/>
      <c r="M28" s="38"/>
      <c r="N28" s="38">
        <v>5</v>
      </c>
      <c r="O28" s="38"/>
      <c r="P28" s="44">
        <v>12678</v>
      </c>
      <c r="Q28" s="69"/>
    </row>
    <row r="29" spans="1:17" ht="20.149999999999999" customHeight="1">
      <c r="A29" s="319" t="s">
        <v>259</v>
      </c>
      <c r="B29" s="319"/>
      <c r="C29" s="319"/>
      <c r="D29" s="319"/>
      <c r="E29" s="319"/>
      <c r="F29" s="319"/>
      <c r="G29" s="319"/>
      <c r="H29" s="319"/>
      <c r="I29" s="319"/>
      <c r="J29" s="319"/>
      <c r="K29" s="319"/>
      <c r="L29" s="319"/>
      <c r="M29" s="319"/>
      <c r="N29" s="319"/>
      <c r="O29" s="319"/>
      <c r="P29" s="327"/>
      <c r="Q29" s="69"/>
    </row>
    <row r="30" spans="1:17" ht="20.149999999999999" customHeight="1">
      <c r="A30" s="444" t="s">
        <v>54</v>
      </c>
      <c r="B30" s="444"/>
      <c r="C30" s="38">
        <v>10041</v>
      </c>
      <c r="D30" s="38"/>
      <c r="E30" s="38">
        <v>1692</v>
      </c>
      <c r="F30" s="38">
        <v>654</v>
      </c>
      <c r="G30" s="38"/>
      <c r="H30" s="38">
        <v>430</v>
      </c>
      <c r="I30" s="38"/>
      <c r="J30" s="38"/>
      <c r="K30" s="38"/>
      <c r="L30" s="38"/>
      <c r="M30" s="38"/>
      <c r="N30" s="38">
        <v>10</v>
      </c>
      <c r="O30" s="38"/>
      <c r="P30" s="44">
        <v>12827</v>
      </c>
      <c r="Q30" s="69"/>
    </row>
    <row r="31" spans="1:17" ht="20.149999999999999" customHeight="1">
      <c r="A31" s="446" t="s">
        <v>56</v>
      </c>
      <c r="B31" s="446"/>
      <c r="C31" s="41">
        <v>9545</v>
      </c>
      <c r="D31" s="41"/>
      <c r="E31" s="41">
        <v>1707</v>
      </c>
      <c r="F31" s="41">
        <v>707</v>
      </c>
      <c r="G31" s="41"/>
      <c r="H31" s="41">
        <v>421</v>
      </c>
      <c r="I31" s="41"/>
      <c r="J31" s="41"/>
      <c r="K31" s="41"/>
      <c r="L31" s="41"/>
      <c r="M31" s="41"/>
      <c r="N31" s="41">
        <v>11</v>
      </c>
      <c r="O31" s="41"/>
      <c r="P31" s="312">
        <v>12391</v>
      </c>
      <c r="Q31" s="69"/>
    </row>
    <row r="32" spans="1:17" ht="20.149999999999999" customHeight="1" thickBot="1">
      <c r="A32" s="445" t="s">
        <v>57</v>
      </c>
      <c r="B32" s="445"/>
      <c r="C32" s="90">
        <v>9215</v>
      </c>
      <c r="D32" s="90"/>
      <c r="E32" s="90">
        <v>1728</v>
      </c>
      <c r="F32" s="90">
        <v>758</v>
      </c>
      <c r="G32" s="90"/>
      <c r="H32" s="90">
        <v>422</v>
      </c>
      <c r="I32" s="90"/>
      <c r="J32" s="90"/>
      <c r="K32" s="90"/>
      <c r="L32" s="90"/>
      <c r="M32" s="90"/>
      <c r="N32" s="90"/>
      <c r="O32" s="90"/>
      <c r="P32" s="328">
        <v>12123</v>
      </c>
      <c r="Q32" s="69"/>
    </row>
    <row r="33" spans="1:16" ht="20" customHeight="1">
      <c r="A33" s="47" t="s">
        <v>33</v>
      </c>
      <c r="B33" s="422" t="s">
        <v>356</v>
      </c>
      <c r="C33" s="422"/>
      <c r="D33" s="422"/>
      <c r="E33" s="422"/>
      <c r="F33" s="422"/>
      <c r="G33" s="422"/>
      <c r="H33" s="422"/>
      <c r="I33" s="422"/>
      <c r="J33" s="422"/>
      <c r="K33" s="422"/>
      <c r="L33" s="422"/>
      <c r="M33" s="422"/>
      <c r="N33" s="422"/>
      <c r="O33" s="422"/>
      <c r="P33" s="422"/>
    </row>
    <row r="34" spans="1:16" ht="20" customHeight="1">
      <c r="A34" s="47" t="s">
        <v>197</v>
      </c>
      <c r="B34" s="422" t="s">
        <v>357</v>
      </c>
      <c r="C34" s="422"/>
      <c r="D34" s="422"/>
      <c r="E34" s="422"/>
      <c r="F34" s="422"/>
      <c r="G34" s="422"/>
      <c r="H34" s="422"/>
      <c r="I34" s="422"/>
      <c r="J34" s="422"/>
      <c r="K34" s="422"/>
      <c r="L34" s="422"/>
      <c r="M34" s="422"/>
      <c r="N34" s="422"/>
      <c r="O34" s="422"/>
      <c r="P34" s="422"/>
    </row>
    <row r="35" spans="1:16" ht="74.5" customHeight="1">
      <c r="A35" s="96" t="s">
        <v>188</v>
      </c>
      <c r="B35" s="422" t="s">
        <v>272</v>
      </c>
      <c r="C35" s="422"/>
      <c r="D35" s="422"/>
      <c r="E35" s="422"/>
      <c r="F35" s="422"/>
      <c r="G35" s="422"/>
      <c r="H35" s="422"/>
      <c r="I35" s="422"/>
      <c r="J35" s="422"/>
      <c r="K35" s="422"/>
      <c r="L35" s="422"/>
      <c r="M35" s="422"/>
      <c r="N35" s="422"/>
      <c r="O35" s="422"/>
      <c r="P35" s="422"/>
    </row>
  </sheetData>
  <mergeCells count="39">
    <mergeCell ref="A23:B23"/>
    <mergeCell ref="H8:H9"/>
    <mergeCell ref="P8:P9"/>
    <mergeCell ref="A27:B27"/>
    <mergeCell ref="A11:B11"/>
    <mergeCell ref="B35:P35"/>
    <mergeCell ref="B33:P33"/>
    <mergeCell ref="A17:B17"/>
    <mergeCell ref="A18:B18"/>
    <mergeCell ref="A19:B19"/>
    <mergeCell ref="A20:B20"/>
    <mergeCell ref="A21:B21"/>
    <mergeCell ref="A22:B22"/>
    <mergeCell ref="A31:B31"/>
    <mergeCell ref="A28:B28"/>
    <mergeCell ref="A30:B30"/>
    <mergeCell ref="A25:B25"/>
    <mergeCell ref="A26:B26"/>
    <mergeCell ref="B34:P34"/>
    <mergeCell ref="A24:B24"/>
    <mergeCell ref="A32:B32"/>
    <mergeCell ref="A1:P1"/>
    <mergeCell ref="A2:P2"/>
    <mergeCell ref="A3:P3"/>
    <mergeCell ref="A4:P4"/>
    <mergeCell ref="A5:P5"/>
    <mergeCell ref="A6:P6"/>
    <mergeCell ref="A7:P7"/>
    <mergeCell ref="A8:B8"/>
    <mergeCell ref="A15:B15"/>
    <mergeCell ref="A16:B16"/>
    <mergeCell ref="A12:B12"/>
    <mergeCell ref="A13:B13"/>
    <mergeCell ref="A14:B14"/>
    <mergeCell ref="J8:N8"/>
    <mergeCell ref="A10:B10"/>
    <mergeCell ref="C8:C9"/>
    <mergeCell ref="E8:E9"/>
    <mergeCell ref="F8:F9"/>
  </mergeCells>
  <phoneticPr fontId="14" type="noConversion"/>
  <hyperlinks>
    <hyperlink ref="A1" location="TdM!A1" display="Retour à la table des matières" xr:uid="{00000000-0004-0000-0500-000000000000}"/>
    <hyperlink ref="A1:P1" location="TM!A1" display="Retour à la table des matières" xr:uid="{1566DBCB-ADEB-469F-85CE-7AF309F82FD1}"/>
  </hyperlinks>
  <pageMargins left="0.43307086614173229" right="0.23622047244094491" top="0.74803149606299213" bottom="0.74803149606299213" header="0.31496062992125984" footer="0.31496062992125984"/>
  <pageSetup paperSize="5" scale="69" orientation="portrait" r:id="rId1"/>
  <ignoredErrors>
    <ignoredError sqref="K9:M9 A33:A3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4197-0782-47E1-8382-5F05ED40788D}">
  <sheetPr codeName="Feuil23">
    <tabColor rgb="FF92D050"/>
    <pageSetUpPr fitToPage="1"/>
  </sheetPr>
  <dimension ref="A1:L36"/>
  <sheetViews>
    <sheetView showGridLines="0" showZeros="0" zoomScaleNormal="100" workbookViewId="0">
      <selection sqref="A1:K1"/>
    </sheetView>
  </sheetViews>
  <sheetFormatPr baseColWidth="10" defaultColWidth="11.453125" defaultRowHeight="16.399999999999999" customHeight="1"/>
  <cols>
    <col min="1" max="1" width="4.7265625" style="14" customWidth="1"/>
    <col min="2" max="2" width="11.453125" style="32" customWidth="1"/>
    <col min="3" max="3" width="16.453125" style="32" customWidth="1"/>
    <col min="4" max="4" width="3.453125" style="32" customWidth="1"/>
    <col min="5" max="5" width="16.7265625" style="32" customWidth="1"/>
    <col min="6" max="6" width="3.453125" style="32" customWidth="1"/>
    <col min="7" max="7" width="16.453125" style="32" customWidth="1"/>
    <col min="8" max="8" width="3.453125" style="32" customWidth="1"/>
    <col min="9" max="9" width="16.81640625" style="32" customWidth="1"/>
    <col min="10" max="10" width="3.453125" style="32" customWidth="1"/>
    <col min="11" max="11" width="12.1796875" style="32" customWidth="1"/>
    <col min="12" max="16384" width="11.453125" style="14"/>
  </cols>
  <sheetData>
    <row r="1" spans="1:12" ht="14.15" customHeight="1">
      <c r="A1" s="425" t="s">
        <v>23</v>
      </c>
      <c r="B1" s="456"/>
      <c r="C1" s="456"/>
      <c r="D1" s="456"/>
      <c r="E1" s="456"/>
      <c r="F1" s="456"/>
      <c r="G1" s="456"/>
      <c r="H1" s="456"/>
      <c r="I1" s="456"/>
      <c r="J1" s="456"/>
      <c r="K1" s="456"/>
    </row>
    <row r="2" spans="1:12" s="153" customFormat="1" ht="25" customHeight="1">
      <c r="A2" s="436" t="s">
        <v>409</v>
      </c>
      <c r="B2" s="436"/>
      <c r="C2" s="436"/>
      <c r="D2" s="436"/>
      <c r="E2" s="436"/>
      <c r="F2" s="436"/>
      <c r="G2" s="436"/>
      <c r="H2" s="436"/>
      <c r="I2" s="436"/>
      <c r="J2" s="436"/>
      <c r="K2" s="436"/>
    </row>
    <row r="3" spans="1:12" s="153" customFormat="1" ht="12.65" customHeight="1">
      <c r="A3" s="440"/>
      <c r="B3" s="440"/>
      <c r="C3" s="440"/>
      <c r="D3" s="440"/>
      <c r="E3" s="440"/>
      <c r="F3" s="440"/>
      <c r="G3" s="440"/>
      <c r="H3" s="440"/>
      <c r="I3" s="440"/>
      <c r="J3" s="440"/>
      <c r="K3" s="440"/>
    </row>
    <row r="4" spans="1:12" s="174" customFormat="1" ht="18" customHeight="1">
      <c r="A4" s="441" t="s">
        <v>74</v>
      </c>
      <c r="B4" s="441"/>
      <c r="C4" s="441"/>
      <c r="D4" s="441"/>
      <c r="E4" s="441"/>
      <c r="F4" s="441"/>
      <c r="G4" s="441"/>
      <c r="H4" s="441"/>
      <c r="I4" s="441"/>
      <c r="J4" s="441"/>
      <c r="K4" s="441"/>
    </row>
    <row r="5" spans="1:12" ht="12.65" customHeight="1">
      <c r="A5" s="457"/>
      <c r="B5" s="457"/>
      <c r="C5" s="457"/>
      <c r="D5" s="457"/>
      <c r="E5" s="457"/>
      <c r="F5" s="457"/>
      <c r="G5" s="457"/>
      <c r="H5" s="457"/>
      <c r="I5" s="457"/>
      <c r="J5" s="457"/>
      <c r="K5" s="457"/>
    </row>
    <row r="6" spans="1:12" ht="22" customHeight="1">
      <c r="A6" s="436" t="s">
        <v>341</v>
      </c>
      <c r="B6" s="436"/>
      <c r="C6" s="436"/>
      <c r="D6" s="436"/>
      <c r="E6" s="436"/>
      <c r="F6" s="436"/>
      <c r="G6" s="436"/>
      <c r="H6" s="436"/>
      <c r="I6" s="436"/>
      <c r="J6" s="436"/>
      <c r="K6" s="436"/>
    </row>
    <row r="7" spans="1:12" ht="20.149999999999999" customHeight="1">
      <c r="A7" s="431" t="s">
        <v>30</v>
      </c>
      <c r="B7" s="431"/>
      <c r="C7" s="431"/>
      <c r="D7" s="431"/>
      <c r="E7" s="431"/>
      <c r="F7" s="431"/>
      <c r="G7" s="431"/>
      <c r="H7" s="431"/>
      <c r="I7" s="431"/>
      <c r="J7" s="431"/>
      <c r="K7" s="431"/>
    </row>
    <row r="8" spans="1:12" ht="59.5" customHeight="1">
      <c r="A8" s="452"/>
      <c r="B8" s="452"/>
      <c r="C8" s="49" t="s">
        <v>239</v>
      </c>
      <c r="D8" s="78" t="s">
        <v>33</v>
      </c>
      <c r="E8" s="49" t="s">
        <v>240</v>
      </c>
      <c r="F8" s="78" t="s">
        <v>197</v>
      </c>
      <c r="G8" s="49" t="s">
        <v>282</v>
      </c>
      <c r="H8" s="78" t="s">
        <v>188</v>
      </c>
      <c r="I8" s="49" t="s">
        <v>78</v>
      </c>
      <c r="J8" s="78" t="s">
        <v>193</v>
      </c>
      <c r="K8" s="49" t="s">
        <v>67</v>
      </c>
    </row>
    <row r="9" spans="1:12" ht="20.149999999999999" customHeight="1">
      <c r="A9" s="444" t="s">
        <v>381</v>
      </c>
      <c r="B9" s="444"/>
      <c r="C9" s="36">
        <v>2310</v>
      </c>
      <c r="D9" s="36"/>
      <c r="E9" s="36">
        <v>1987</v>
      </c>
      <c r="F9" s="64"/>
      <c r="G9" s="36">
        <v>1388</v>
      </c>
      <c r="H9" s="36"/>
      <c r="I9" s="36">
        <v>1254</v>
      </c>
      <c r="J9" s="36"/>
      <c r="K9" s="36">
        <v>6939</v>
      </c>
    </row>
    <row r="10" spans="1:12" ht="20.149999999999999" customHeight="1">
      <c r="A10" s="446" t="s">
        <v>335</v>
      </c>
      <c r="B10" s="446"/>
      <c r="C10" s="196">
        <v>2145</v>
      </c>
      <c r="D10" s="196"/>
      <c r="E10" s="196">
        <v>1940</v>
      </c>
      <c r="F10" s="39"/>
      <c r="G10" s="196">
        <v>1253</v>
      </c>
      <c r="H10" s="196"/>
      <c r="I10" s="196">
        <v>1204</v>
      </c>
      <c r="J10" s="196"/>
      <c r="K10" s="196">
        <v>6542</v>
      </c>
    </row>
    <row r="11" spans="1:12" ht="20.149999999999999" customHeight="1">
      <c r="A11" s="444" t="s">
        <v>284</v>
      </c>
      <c r="B11" s="444"/>
      <c r="C11" s="36">
        <v>2074</v>
      </c>
      <c r="D11" s="36"/>
      <c r="E11" s="36">
        <v>1972</v>
      </c>
      <c r="F11" s="36"/>
      <c r="G11" s="36">
        <v>1123</v>
      </c>
      <c r="H11" s="36"/>
      <c r="I11" s="36">
        <v>1142</v>
      </c>
      <c r="J11" s="36"/>
      <c r="K11" s="36">
        <v>6311</v>
      </c>
      <c r="L11" s="69"/>
    </row>
    <row r="12" spans="1:12" ht="20.149999999999999" customHeight="1">
      <c r="A12" s="446" t="s">
        <v>237</v>
      </c>
      <c r="B12" s="446"/>
      <c r="C12" s="325">
        <v>2055</v>
      </c>
      <c r="D12" s="325"/>
      <c r="E12" s="325">
        <v>1667</v>
      </c>
      <c r="F12" s="325"/>
      <c r="G12" s="325">
        <v>1329</v>
      </c>
      <c r="H12" s="325"/>
      <c r="I12" s="325">
        <v>1140</v>
      </c>
      <c r="J12" s="325"/>
      <c r="K12" s="196">
        <v>6191</v>
      </c>
      <c r="L12" s="69"/>
    </row>
    <row r="13" spans="1:12" ht="20.149999999999999" customHeight="1">
      <c r="A13" s="444" t="s">
        <v>216</v>
      </c>
      <c r="B13" s="444"/>
      <c r="C13" s="36">
        <v>1890</v>
      </c>
      <c r="D13" s="36"/>
      <c r="E13" s="36">
        <v>1594</v>
      </c>
      <c r="F13" s="36"/>
      <c r="G13" s="36">
        <v>1549</v>
      </c>
      <c r="H13" s="36"/>
      <c r="I13" s="36">
        <v>1001</v>
      </c>
      <c r="J13" s="36"/>
      <c r="K13" s="36">
        <v>6034</v>
      </c>
      <c r="L13" s="69"/>
    </row>
    <row r="14" spans="1:12" ht="20.149999999999999" customHeight="1">
      <c r="A14" s="446" t="s">
        <v>179</v>
      </c>
      <c r="B14" s="446"/>
      <c r="C14" s="325">
        <v>1757</v>
      </c>
      <c r="D14" s="325"/>
      <c r="E14" s="325">
        <v>2006</v>
      </c>
      <c r="F14" s="325"/>
      <c r="G14" s="325">
        <v>1267</v>
      </c>
      <c r="H14" s="325"/>
      <c r="I14" s="325">
        <v>895</v>
      </c>
      <c r="J14" s="325"/>
      <c r="K14" s="196">
        <v>5925</v>
      </c>
      <c r="L14" s="69"/>
    </row>
    <row r="15" spans="1:12" ht="20.149999999999999" customHeight="1">
      <c r="A15" s="444" t="s">
        <v>165</v>
      </c>
      <c r="B15" s="444"/>
      <c r="C15" s="72">
        <v>1764</v>
      </c>
      <c r="D15" s="72"/>
      <c r="E15" s="72">
        <v>2371</v>
      </c>
      <c r="F15" s="72"/>
      <c r="G15" s="72">
        <v>1299</v>
      </c>
      <c r="H15" s="72"/>
      <c r="I15" s="72">
        <v>862</v>
      </c>
      <c r="J15" s="72"/>
      <c r="K15" s="36">
        <v>6296</v>
      </c>
      <c r="L15" s="69"/>
    </row>
    <row r="16" spans="1:12" ht="20.149999999999999" customHeight="1">
      <c r="A16" s="446" t="s">
        <v>41</v>
      </c>
      <c r="B16" s="446"/>
      <c r="C16" s="326">
        <v>1700</v>
      </c>
      <c r="D16" s="326"/>
      <c r="E16" s="326">
        <v>1778</v>
      </c>
      <c r="F16" s="326"/>
      <c r="G16" s="326">
        <v>635</v>
      </c>
      <c r="H16" s="326"/>
      <c r="I16" s="75">
        <v>787</v>
      </c>
      <c r="J16" s="75"/>
      <c r="K16" s="41">
        <v>4900</v>
      </c>
      <c r="L16" s="69"/>
    </row>
    <row r="17" spans="1:12" ht="20.149999999999999" customHeight="1">
      <c r="A17" s="444" t="s">
        <v>42</v>
      </c>
      <c r="B17" s="444"/>
      <c r="C17" s="73">
        <v>1615</v>
      </c>
      <c r="D17" s="73"/>
      <c r="E17" s="73">
        <v>1392</v>
      </c>
      <c r="F17" s="73"/>
      <c r="G17" s="73">
        <v>997</v>
      </c>
      <c r="H17" s="73"/>
      <c r="I17" s="74">
        <v>756</v>
      </c>
      <c r="J17" s="74"/>
      <c r="K17" s="38">
        <v>4760</v>
      </c>
      <c r="L17" s="69"/>
    </row>
    <row r="18" spans="1:12" ht="20.149999999999999" customHeight="1">
      <c r="A18" s="446" t="s">
        <v>43</v>
      </c>
      <c r="B18" s="446"/>
      <c r="C18" s="41">
        <v>1580</v>
      </c>
      <c r="D18" s="41"/>
      <c r="E18" s="41">
        <v>1410</v>
      </c>
      <c r="F18" s="41"/>
      <c r="G18" s="41">
        <v>863</v>
      </c>
      <c r="H18" s="41"/>
      <c r="I18" s="41">
        <v>746</v>
      </c>
      <c r="J18" s="41"/>
      <c r="K18" s="41">
        <v>4599</v>
      </c>
      <c r="L18" s="69"/>
    </row>
    <row r="19" spans="1:12" ht="20.149999999999999" customHeight="1">
      <c r="A19" s="444" t="s">
        <v>44</v>
      </c>
      <c r="B19" s="444"/>
      <c r="C19" s="38">
        <v>1533</v>
      </c>
      <c r="D19" s="38"/>
      <c r="E19" s="38">
        <v>1240</v>
      </c>
      <c r="F19" s="38"/>
      <c r="G19" s="38">
        <v>785</v>
      </c>
      <c r="H19" s="38"/>
      <c r="I19" s="38">
        <v>682</v>
      </c>
      <c r="J19" s="38"/>
      <c r="K19" s="38">
        <v>4240</v>
      </c>
      <c r="L19" s="69"/>
    </row>
    <row r="20" spans="1:12" ht="20.149999999999999" customHeight="1">
      <c r="A20" s="446" t="s">
        <v>45</v>
      </c>
      <c r="B20" s="446"/>
      <c r="C20" s="41">
        <v>1466</v>
      </c>
      <c r="D20" s="41"/>
      <c r="E20" s="41">
        <v>1158</v>
      </c>
      <c r="F20" s="41"/>
      <c r="G20" s="41">
        <v>267</v>
      </c>
      <c r="H20" s="41"/>
      <c r="I20" s="41">
        <v>625</v>
      </c>
      <c r="J20" s="41"/>
      <c r="K20" s="41">
        <v>3516</v>
      </c>
      <c r="L20" s="69"/>
    </row>
    <row r="21" spans="1:12" ht="20.149999999999999" customHeight="1">
      <c r="A21" s="444" t="s">
        <v>46</v>
      </c>
      <c r="B21" s="444"/>
      <c r="C21" s="38">
        <v>1404</v>
      </c>
      <c r="D21" s="38"/>
      <c r="E21" s="38">
        <v>1195</v>
      </c>
      <c r="F21" s="38"/>
      <c r="G21" s="38">
        <v>858</v>
      </c>
      <c r="H21" s="38"/>
      <c r="I21" s="38">
        <v>583</v>
      </c>
      <c r="J21" s="38"/>
      <c r="K21" s="38">
        <v>4040</v>
      </c>
      <c r="L21" s="69"/>
    </row>
    <row r="22" spans="1:12" ht="20.149999999999999" customHeight="1">
      <c r="A22" s="446" t="s">
        <v>47</v>
      </c>
      <c r="B22" s="446"/>
      <c r="C22" s="41">
        <v>1263</v>
      </c>
      <c r="D22" s="41"/>
      <c r="E22" s="41">
        <v>1144</v>
      </c>
      <c r="F22" s="41"/>
      <c r="G22" s="41">
        <v>402</v>
      </c>
      <c r="H22" s="41"/>
      <c r="I22" s="41">
        <v>571</v>
      </c>
      <c r="J22" s="41"/>
      <c r="K22" s="312">
        <v>3380</v>
      </c>
      <c r="L22" s="69"/>
    </row>
    <row r="23" spans="1:12" ht="20.149999999999999" customHeight="1">
      <c r="A23" s="444" t="s">
        <v>48</v>
      </c>
      <c r="B23" s="444"/>
      <c r="C23" s="38">
        <v>1264</v>
      </c>
      <c r="D23" s="38"/>
      <c r="E23" s="38">
        <v>1051</v>
      </c>
      <c r="F23" s="38"/>
      <c r="G23" s="38">
        <v>217</v>
      </c>
      <c r="H23" s="38"/>
      <c r="I23" s="38">
        <v>556</v>
      </c>
      <c r="J23" s="38"/>
      <c r="K23" s="44">
        <v>3088</v>
      </c>
      <c r="L23" s="69"/>
    </row>
    <row r="24" spans="1:12" ht="20.149999999999999" customHeight="1">
      <c r="A24" s="446" t="s">
        <v>49</v>
      </c>
      <c r="B24" s="446"/>
      <c r="C24" s="41">
        <v>1181</v>
      </c>
      <c r="D24" s="41"/>
      <c r="E24" s="41">
        <v>977</v>
      </c>
      <c r="F24" s="41"/>
      <c r="G24" s="41">
        <v>200</v>
      </c>
      <c r="H24" s="41"/>
      <c r="I24" s="41">
        <v>532</v>
      </c>
      <c r="J24" s="41"/>
      <c r="K24" s="312">
        <v>2890</v>
      </c>
      <c r="L24" s="69"/>
    </row>
    <row r="25" spans="1:12" ht="20.149999999999999" customHeight="1">
      <c r="A25" s="444" t="s">
        <v>51</v>
      </c>
      <c r="B25" s="444"/>
      <c r="C25" s="38">
        <v>1167</v>
      </c>
      <c r="D25" s="38"/>
      <c r="E25" s="38">
        <v>1042</v>
      </c>
      <c r="F25" s="38"/>
      <c r="G25" s="38">
        <v>0</v>
      </c>
      <c r="H25" s="38"/>
      <c r="I25" s="38">
        <v>733</v>
      </c>
      <c r="J25" s="38"/>
      <c r="K25" s="44">
        <v>2942</v>
      </c>
      <c r="L25" s="69"/>
    </row>
    <row r="26" spans="1:12" ht="20.149999999999999" customHeight="1">
      <c r="A26" s="446" t="s">
        <v>52</v>
      </c>
      <c r="B26" s="446"/>
      <c r="C26" s="41">
        <v>1111</v>
      </c>
      <c r="D26" s="41"/>
      <c r="E26" s="41">
        <v>980</v>
      </c>
      <c r="F26" s="41"/>
      <c r="G26" s="41">
        <v>0</v>
      </c>
      <c r="H26" s="41"/>
      <c r="I26" s="41">
        <v>708</v>
      </c>
      <c r="J26" s="41"/>
      <c r="K26" s="312">
        <v>2799</v>
      </c>
      <c r="L26" s="69"/>
    </row>
    <row r="27" spans="1:12" ht="20.149999999999999" customHeight="1">
      <c r="A27" s="450" t="s">
        <v>53</v>
      </c>
      <c r="B27" s="450"/>
      <c r="C27" s="38">
        <v>1063</v>
      </c>
      <c r="D27" s="38"/>
      <c r="E27" s="38">
        <v>783</v>
      </c>
      <c r="F27" s="38"/>
      <c r="G27" s="38">
        <v>0</v>
      </c>
      <c r="H27" s="38"/>
      <c r="I27" s="38">
        <v>650</v>
      </c>
      <c r="J27" s="38"/>
      <c r="K27" s="44">
        <v>2496</v>
      </c>
      <c r="L27" s="69"/>
    </row>
    <row r="28" spans="1:12" ht="20.149999999999999" customHeight="1">
      <c r="A28" s="319" t="s">
        <v>260</v>
      </c>
      <c r="B28" s="319"/>
      <c r="C28" s="319"/>
      <c r="D28" s="319"/>
      <c r="E28" s="318"/>
      <c r="F28" s="319"/>
      <c r="G28" s="319"/>
      <c r="H28" s="319"/>
      <c r="I28" s="319"/>
      <c r="J28" s="319"/>
      <c r="K28" s="327"/>
      <c r="L28" s="69"/>
    </row>
    <row r="29" spans="1:12" ht="20.149999999999999" customHeight="1">
      <c r="A29" s="444" t="s">
        <v>54</v>
      </c>
      <c r="B29" s="444"/>
      <c r="C29" s="38">
        <v>1120</v>
      </c>
      <c r="D29" s="38"/>
      <c r="E29" s="38">
        <v>645</v>
      </c>
      <c r="F29" s="38"/>
      <c r="G29" s="38">
        <v>0</v>
      </c>
      <c r="H29" s="38"/>
      <c r="I29" s="38">
        <v>535</v>
      </c>
      <c r="J29" s="38"/>
      <c r="K29" s="44">
        <v>2300</v>
      </c>
      <c r="L29" s="69"/>
    </row>
    <row r="30" spans="1:12" ht="20.149999999999999" customHeight="1">
      <c r="A30" s="446" t="s">
        <v>56</v>
      </c>
      <c r="B30" s="446"/>
      <c r="C30" s="41">
        <v>1093</v>
      </c>
      <c r="D30" s="41"/>
      <c r="E30" s="41">
        <v>499</v>
      </c>
      <c r="F30" s="41"/>
      <c r="G30" s="41"/>
      <c r="H30" s="41"/>
      <c r="I30" s="41">
        <v>428</v>
      </c>
      <c r="J30" s="41"/>
      <c r="K30" s="312">
        <v>2020</v>
      </c>
      <c r="L30" s="69"/>
    </row>
    <row r="31" spans="1:12" ht="20.149999999999999" customHeight="1" thickBot="1">
      <c r="A31" s="445" t="s">
        <v>57</v>
      </c>
      <c r="B31" s="445"/>
      <c r="C31" s="38">
        <v>1087</v>
      </c>
      <c r="D31" s="38"/>
      <c r="E31" s="38">
        <v>284</v>
      </c>
      <c r="F31" s="38"/>
      <c r="G31" s="38">
        <v>0</v>
      </c>
      <c r="H31" s="38"/>
      <c r="I31" s="38">
        <v>294</v>
      </c>
      <c r="J31" s="38"/>
      <c r="K31" s="44">
        <v>1665</v>
      </c>
      <c r="L31" s="69"/>
    </row>
    <row r="32" spans="1:12" ht="37.5" customHeight="1">
      <c r="A32" s="26" t="s">
        <v>33</v>
      </c>
      <c r="B32" s="422" t="s">
        <v>241</v>
      </c>
      <c r="C32" s="449"/>
      <c r="D32" s="449"/>
      <c r="E32" s="449"/>
      <c r="F32" s="449"/>
      <c r="G32" s="449"/>
      <c r="H32" s="449"/>
      <c r="I32" s="449"/>
      <c r="J32" s="449"/>
      <c r="K32" s="449"/>
    </row>
    <row r="33" spans="1:11" ht="37.5" customHeight="1">
      <c r="A33" s="76" t="s">
        <v>197</v>
      </c>
      <c r="B33" s="422" t="s">
        <v>243</v>
      </c>
      <c r="C33" s="422"/>
      <c r="D33" s="422"/>
      <c r="E33" s="422"/>
      <c r="F33" s="422"/>
      <c r="G33" s="422"/>
      <c r="H33" s="422"/>
      <c r="I33" s="422"/>
      <c r="J33" s="422"/>
      <c r="K33" s="422"/>
    </row>
    <row r="34" spans="1:11" ht="37.5" customHeight="1">
      <c r="A34" s="76" t="s">
        <v>188</v>
      </c>
      <c r="B34" s="422" t="s">
        <v>242</v>
      </c>
      <c r="C34" s="422"/>
      <c r="D34" s="422"/>
      <c r="E34" s="422"/>
      <c r="F34" s="422"/>
      <c r="G34" s="422"/>
      <c r="H34" s="422"/>
      <c r="I34" s="422"/>
      <c r="J34" s="422"/>
      <c r="K34" s="422"/>
    </row>
    <row r="35" spans="1:11" ht="58" customHeight="1">
      <c r="A35" s="47" t="s">
        <v>193</v>
      </c>
      <c r="B35" s="422" t="s">
        <v>425</v>
      </c>
      <c r="C35" s="422"/>
      <c r="D35" s="422"/>
      <c r="E35" s="422"/>
      <c r="F35" s="422"/>
      <c r="G35" s="422"/>
      <c r="H35" s="422"/>
      <c r="I35" s="422"/>
      <c r="J35" s="422"/>
      <c r="K35" s="422"/>
    </row>
    <row r="36" spans="1:11" ht="96" customHeight="1">
      <c r="A36" s="47" t="s">
        <v>194</v>
      </c>
      <c r="B36" s="422" t="s">
        <v>272</v>
      </c>
      <c r="C36" s="422"/>
      <c r="D36" s="422"/>
      <c r="E36" s="422"/>
      <c r="F36" s="422"/>
      <c r="G36" s="422"/>
      <c r="H36" s="422"/>
      <c r="I36" s="422"/>
      <c r="J36" s="422"/>
      <c r="K36" s="422"/>
    </row>
  </sheetData>
  <mergeCells count="35">
    <mergeCell ref="A6:K6"/>
    <mergeCell ref="A1:K1"/>
    <mergeCell ref="A2:K2"/>
    <mergeCell ref="A3:K3"/>
    <mergeCell ref="A4:K4"/>
    <mergeCell ref="A5:K5"/>
    <mergeCell ref="A21:B21"/>
    <mergeCell ref="A7:K7"/>
    <mergeCell ref="A8:B8"/>
    <mergeCell ref="A12:B12"/>
    <mergeCell ref="A13:B13"/>
    <mergeCell ref="A14:B14"/>
    <mergeCell ref="A15:B15"/>
    <mergeCell ref="A16:B16"/>
    <mergeCell ref="A17:B17"/>
    <mergeCell ref="A18:B18"/>
    <mergeCell ref="A19:B19"/>
    <mergeCell ref="A20:B20"/>
    <mergeCell ref="A11:B11"/>
    <mergeCell ref="A9:B9"/>
    <mergeCell ref="A10:B10"/>
    <mergeCell ref="A30:B30"/>
    <mergeCell ref="A31:B31"/>
    <mergeCell ref="A22:B22"/>
    <mergeCell ref="A23:B23"/>
    <mergeCell ref="A24:B24"/>
    <mergeCell ref="A25:B25"/>
    <mergeCell ref="A26:B26"/>
    <mergeCell ref="A27:B27"/>
    <mergeCell ref="A29:B29"/>
    <mergeCell ref="B32:K32"/>
    <mergeCell ref="B36:K36"/>
    <mergeCell ref="B33:K33"/>
    <mergeCell ref="B34:K34"/>
    <mergeCell ref="B35:K35"/>
  </mergeCells>
  <phoneticPr fontId="14" type="noConversion"/>
  <hyperlinks>
    <hyperlink ref="A1" location="TdM!A1" display="Retour à la table des matières" xr:uid="{45734450-3729-4F41-B226-F3FEB69463A9}"/>
    <hyperlink ref="A1:K1" location="TM!A1" display="Retour à la table des matières" xr:uid="{02D0F19F-7FF3-4B54-BEF3-451E89D5FC09}"/>
  </hyperlinks>
  <pageMargins left="0.43307086614173229" right="0.23622047244094491" top="0.74803149606299213" bottom="0.74803149606299213" header="0.31496062992125984" footer="0.31496062992125984"/>
  <pageSetup paperSize="5" scale="93" orientation="portrait" r:id="rId1"/>
  <ignoredErrors>
    <ignoredError sqref="D8 F8 H8 J8 A32:A3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rgb="FF92D050"/>
    <pageSetUpPr fitToPage="1"/>
  </sheetPr>
  <dimension ref="A1:L33"/>
  <sheetViews>
    <sheetView showGridLines="0" zoomScaleNormal="100" workbookViewId="0">
      <selection sqref="A1:K1"/>
    </sheetView>
  </sheetViews>
  <sheetFormatPr baseColWidth="10" defaultColWidth="11.453125" defaultRowHeight="10"/>
  <cols>
    <col min="1" max="1" width="4.54296875" style="32" customWidth="1"/>
    <col min="2" max="2" width="8.453125" style="32" customWidth="1"/>
    <col min="3" max="3" width="14.1796875" style="32" customWidth="1"/>
    <col min="4" max="4" width="3.453125" style="32" customWidth="1"/>
    <col min="5" max="5" width="14.1796875" style="32" customWidth="1"/>
    <col min="6" max="6" width="16.81640625" style="32" customWidth="1"/>
    <col min="7" max="7" width="20.453125" style="32" customWidth="1"/>
    <col min="8" max="8" width="19" style="32" customWidth="1"/>
    <col min="9" max="9" width="14.1796875" style="32" customWidth="1"/>
    <col min="10" max="10" width="3.453125" style="32" customWidth="1"/>
    <col min="11" max="11" width="14.1796875" style="32" customWidth="1"/>
    <col min="12" max="16384" width="11.453125" style="32"/>
  </cols>
  <sheetData>
    <row r="1" spans="1:12" ht="14.15" customHeight="1">
      <c r="A1" s="425" t="s">
        <v>23</v>
      </c>
      <c r="B1" s="425"/>
      <c r="C1" s="425"/>
      <c r="D1" s="425"/>
      <c r="E1" s="425"/>
      <c r="F1" s="425"/>
      <c r="G1" s="425"/>
      <c r="H1" s="425"/>
      <c r="I1" s="425"/>
      <c r="J1" s="425"/>
      <c r="K1" s="425"/>
    </row>
    <row r="2" spans="1:12" s="131" customFormat="1" ht="25" customHeight="1">
      <c r="A2" s="436" t="s">
        <v>409</v>
      </c>
      <c r="B2" s="436"/>
      <c r="C2" s="436"/>
      <c r="D2" s="436"/>
      <c r="E2" s="436"/>
      <c r="F2" s="436"/>
      <c r="G2" s="436"/>
      <c r="H2" s="436"/>
      <c r="I2" s="436"/>
      <c r="J2" s="436"/>
      <c r="K2" s="436"/>
      <c r="L2" s="71"/>
    </row>
    <row r="3" spans="1:12" s="131" customFormat="1" ht="12.65" customHeight="1">
      <c r="A3" s="440"/>
      <c r="B3" s="440"/>
      <c r="C3" s="440"/>
      <c r="D3" s="440"/>
      <c r="E3" s="440"/>
      <c r="F3" s="440"/>
      <c r="G3" s="440"/>
      <c r="H3" s="440"/>
      <c r="I3" s="440"/>
      <c r="J3" s="440"/>
      <c r="K3" s="440"/>
      <c r="L3" s="71"/>
    </row>
    <row r="4" spans="1:12" s="130" customFormat="1" ht="18" customHeight="1">
      <c r="A4" s="460" t="s">
        <v>79</v>
      </c>
      <c r="B4" s="460"/>
      <c r="C4" s="460"/>
      <c r="D4" s="460"/>
      <c r="E4" s="460"/>
      <c r="F4" s="460"/>
      <c r="G4" s="460"/>
      <c r="H4" s="460"/>
      <c r="I4" s="460"/>
      <c r="J4" s="460"/>
      <c r="K4" s="460"/>
      <c r="L4" s="83"/>
    </row>
    <row r="5" spans="1:12" ht="12.65" customHeight="1">
      <c r="A5" s="442"/>
      <c r="B5" s="442"/>
      <c r="C5" s="442"/>
      <c r="D5" s="442"/>
      <c r="E5" s="442"/>
      <c r="F5" s="442"/>
      <c r="G5" s="442"/>
      <c r="H5" s="442"/>
      <c r="I5" s="442"/>
      <c r="J5" s="442"/>
      <c r="K5" s="442"/>
      <c r="L5" s="85"/>
    </row>
    <row r="6" spans="1:12" s="86" customFormat="1" ht="25" customHeight="1">
      <c r="A6" s="459" t="s">
        <v>5</v>
      </c>
      <c r="B6" s="459"/>
      <c r="C6" s="459"/>
      <c r="D6" s="459"/>
      <c r="E6" s="459"/>
      <c r="F6" s="459"/>
      <c r="G6" s="459"/>
      <c r="H6" s="459"/>
      <c r="I6" s="459"/>
      <c r="J6" s="459"/>
      <c r="K6" s="459"/>
      <c r="L6" s="71"/>
    </row>
    <row r="7" spans="1:12" s="34" customFormat="1" ht="20.149999999999999" customHeight="1">
      <c r="A7" s="431" t="s">
        <v>30</v>
      </c>
      <c r="B7" s="431"/>
      <c r="C7" s="431"/>
      <c r="D7" s="431"/>
      <c r="E7" s="431"/>
      <c r="F7" s="431"/>
      <c r="G7" s="431"/>
      <c r="H7" s="431"/>
      <c r="I7" s="431"/>
      <c r="J7" s="431"/>
      <c r="K7" s="431"/>
      <c r="L7" s="87"/>
    </row>
    <row r="8" spans="1:12" ht="59.15" customHeight="1">
      <c r="A8" s="452"/>
      <c r="B8" s="452"/>
      <c r="C8" s="49" t="s">
        <v>75</v>
      </c>
      <c r="D8" s="49"/>
      <c r="E8" s="49" t="s">
        <v>76</v>
      </c>
      <c r="F8" s="49" t="s">
        <v>77</v>
      </c>
      <c r="G8" s="49" t="s">
        <v>124</v>
      </c>
      <c r="H8" s="49" t="s">
        <v>218</v>
      </c>
      <c r="I8" s="49" t="s">
        <v>78</v>
      </c>
      <c r="J8" s="68" t="s">
        <v>33</v>
      </c>
      <c r="K8" s="49" t="s">
        <v>67</v>
      </c>
      <c r="L8" s="61"/>
    </row>
    <row r="9" spans="1:12" ht="20.149999999999999" customHeight="1">
      <c r="A9" s="444" t="s">
        <v>381</v>
      </c>
      <c r="B9" s="444"/>
      <c r="C9" s="36">
        <v>2905</v>
      </c>
      <c r="D9" s="36"/>
      <c r="E9" s="36">
        <v>1643</v>
      </c>
      <c r="F9" s="36">
        <v>1391</v>
      </c>
      <c r="G9" s="36">
        <v>344</v>
      </c>
      <c r="H9" s="36">
        <v>147</v>
      </c>
      <c r="I9" s="36">
        <v>12</v>
      </c>
      <c r="J9" s="220"/>
      <c r="K9" s="36">
        <v>6442</v>
      </c>
      <c r="L9" s="61"/>
    </row>
    <row r="10" spans="1:12" ht="20.149999999999999" customHeight="1">
      <c r="A10" s="446" t="s">
        <v>335</v>
      </c>
      <c r="B10" s="446"/>
      <c r="C10" s="196">
        <v>2445</v>
      </c>
      <c r="D10" s="196"/>
      <c r="E10" s="196">
        <v>1557</v>
      </c>
      <c r="F10" s="196">
        <v>1406</v>
      </c>
      <c r="G10" s="196">
        <v>292</v>
      </c>
      <c r="H10" s="196">
        <v>146</v>
      </c>
      <c r="I10" s="196">
        <v>7</v>
      </c>
      <c r="J10" s="222"/>
      <c r="K10" s="196">
        <v>5853</v>
      </c>
      <c r="L10" s="61"/>
    </row>
    <row r="11" spans="1:12" s="14" customFormat="1" ht="20.149999999999999" customHeight="1">
      <c r="A11" s="444" t="s">
        <v>284</v>
      </c>
      <c r="B11" s="444"/>
      <c r="C11" s="36">
        <v>1955</v>
      </c>
      <c r="D11" s="36"/>
      <c r="E11" s="36">
        <v>1517</v>
      </c>
      <c r="F11" s="36">
        <v>1389</v>
      </c>
      <c r="G11" s="36">
        <v>333</v>
      </c>
      <c r="H11" s="36">
        <v>130</v>
      </c>
      <c r="I11" s="36">
        <v>23</v>
      </c>
      <c r="J11" s="220"/>
      <c r="K11" s="36">
        <v>5347</v>
      </c>
      <c r="L11" s="70"/>
    </row>
    <row r="12" spans="1:12" s="14" customFormat="1" ht="20.149999999999999" customHeight="1">
      <c r="A12" s="446" t="s">
        <v>237</v>
      </c>
      <c r="B12" s="446"/>
      <c r="C12" s="196">
        <v>2625</v>
      </c>
      <c r="D12" s="196"/>
      <c r="E12" s="196">
        <v>1515</v>
      </c>
      <c r="F12" s="196">
        <v>1401</v>
      </c>
      <c r="G12" s="196">
        <v>11</v>
      </c>
      <c r="H12" s="196">
        <v>118</v>
      </c>
      <c r="I12" s="196">
        <v>19</v>
      </c>
      <c r="J12" s="196"/>
      <c r="K12" s="196">
        <v>5689</v>
      </c>
      <c r="L12" s="70"/>
    </row>
    <row r="13" spans="1:12" s="14" customFormat="1" ht="20.149999999999999" customHeight="1">
      <c r="A13" s="444" t="s">
        <v>216</v>
      </c>
      <c r="B13" s="444"/>
      <c r="C13" s="36">
        <v>2027</v>
      </c>
      <c r="D13" s="36"/>
      <c r="E13" s="36">
        <v>1508</v>
      </c>
      <c r="F13" s="36">
        <v>1428</v>
      </c>
      <c r="G13" s="36">
        <v>121</v>
      </c>
      <c r="H13" s="36">
        <v>104</v>
      </c>
      <c r="I13" s="36">
        <v>53</v>
      </c>
      <c r="J13" s="36"/>
      <c r="K13" s="36">
        <v>5241</v>
      </c>
      <c r="L13" s="70"/>
    </row>
    <row r="14" spans="1:12" s="14" customFormat="1" ht="20.149999999999999" customHeight="1">
      <c r="A14" s="446" t="s">
        <v>179</v>
      </c>
      <c r="B14" s="446"/>
      <c r="C14" s="196">
        <v>3665</v>
      </c>
      <c r="D14" s="196"/>
      <c r="E14" s="196">
        <v>1597</v>
      </c>
      <c r="F14" s="196">
        <v>1427</v>
      </c>
      <c r="G14" s="196">
        <v>-226</v>
      </c>
      <c r="H14" s="196">
        <v>95</v>
      </c>
      <c r="I14" s="196">
        <v>62</v>
      </c>
      <c r="J14" s="196"/>
      <c r="K14" s="196">
        <v>6620</v>
      </c>
      <c r="L14" s="70"/>
    </row>
    <row r="15" spans="1:12" s="14" customFormat="1" ht="20.149999999999999" customHeight="1">
      <c r="A15" s="444" t="s">
        <v>165</v>
      </c>
      <c r="B15" s="444"/>
      <c r="C15" s="36">
        <v>3059</v>
      </c>
      <c r="D15" s="36"/>
      <c r="E15" s="36">
        <v>1118</v>
      </c>
      <c r="F15" s="36">
        <v>1349</v>
      </c>
      <c r="G15" s="36">
        <v>341</v>
      </c>
      <c r="H15" s="36">
        <v>76</v>
      </c>
      <c r="I15" s="36">
        <v>17</v>
      </c>
      <c r="J15" s="36"/>
      <c r="K15" s="36">
        <v>5960</v>
      </c>
      <c r="L15" s="70"/>
    </row>
    <row r="16" spans="1:12" s="14" customFormat="1" ht="20.149999999999999" customHeight="1">
      <c r="A16" s="446" t="s">
        <v>41</v>
      </c>
      <c r="B16" s="446"/>
      <c r="C16" s="41">
        <v>1776</v>
      </c>
      <c r="D16" s="41"/>
      <c r="E16" s="41">
        <v>433</v>
      </c>
      <c r="F16" s="41">
        <v>1219</v>
      </c>
      <c r="G16" s="41">
        <v>987</v>
      </c>
      <c r="H16" s="41">
        <v>67</v>
      </c>
      <c r="I16" s="41">
        <v>9</v>
      </c>
      <c r="J16" s="41"/>
      <c r="K16" s="312">
        <v>4491</v>
      </c>
      <c r="L16" s="70"/>
    </row>
    <row r="17" spans="1:12" ht="20.149999999999999" customHeight="1">
      <c r="A17" s="444" t="s">
        <v>42</v>
      </c>
      <c r="B17" s="444"/>
      <c r="C17" s="38">
        <v>1959</v>
      </c>
      <c r="D17" s="38"/>
      <c r="E17" s="38">
        <v>1328</v>
      </c>
      <c r="F17" s="38">
        <v>1226</v>
      </c>
      <c r="G17" s="38">
        <v>-130</v>
      </c>
      <c r="H17" s="38">
        <v>26</v>
      </c>
      <c r="I17" s="38">
        <v>10</v>
      </c>
      <c r="J17" s="38"/>
      <c r="K17" s="44">
        <v>4419</v>
      </c>
      <c r="L17" s="70"/>
    </row>
    <row r="18" spans="1:12" ht="20.149999999999999" customHeight="1">
      <c r="A18" s="446" t="s">
        <v>43</v>
      </c>
      <c r="B18" s="446"/>
      <c r="C18" s="41">
        <v>2768</v>
      </c>
      <c r="D18" s="41"/>
      <c r="E18" s="41">
        <v>1383</v>
      </c>
      <c r="F18" s="41">
        <v>1147</v>
      </c>
      <c r="G18" s="41">
        <v>247</v>
      </c>
      <c r="H18" s="196">
        <v>0</v>
      </c>
      <c r="I18" s="41">
        <v>3</v>
      </c>
      <c r="J18" s="41"/>
      <c r="K18" s="312">
        <v>5548</v>
      </c>
      <c r="L18" s="70"/>
    </row>
    <row r="19" spans="1:12" ht="20.149999999999999" customHeight="1">
      <c r="A19" s="444" t="s">
        <v>44</v>
      </c>
      <c r="B19" s="444"/>
      <c r="C19" s="38">
        <v>2414</v>
      </c>
      <c r="D19" s="38"/>
      <c r="E19" s="38">
        <v>1310</v>
      </c>
      <c r="F19" s="38">
        <v>1114</v>
      </c>
      <c r="G19" s="38">
        <v>266</v>
      </c>
      <c r="H19" s="38"/>
      <c r="I19" s="38">
        <v>-11</v>
      </c>
      <c r="J19" s="38"/>
      <c r="K19" s="44">
        <v>5093</v>
      </c>
      <c r="L19" s="70"/>
    </row>
    <row r="20" spans="1:12" ht="20.149999999999999" customHeight="1">
      <c r="A20" s="446" t="s">
        <v>45</v>
      </c>
      <c r="B20" s="446"/>
      <c r="C20" s="41">
        <v>2412</v>
      </c>
      <c r="D20" s="41"/>
      <c r="E20" s="41">
        <v>1206</v>
      </c>
      <c r="F20" s="41">
        <v>1086</v>
      </c>
      <c r="G20" s="41">
        <v>208</v>
      </c>
      <c r="H20" s="41"/>
      <c r="I20" s="41">
        <v>-13</v>
      </c>
      <c r="J20" s="41"/>
      <c r="K20" s="312">
        <v>4899</v>
      </c>
      <c r="L20" s="70"/>
    </row>
    <row r="21" spans="1:12" ht="20.149999999999999" customHeight="1">
      <c r="A21" s="444" t="s">
        <v>46</v>
      </c>
      <c r="B21" s="444"/>
      <c r="C21" s="38">
        <v>2680</v>
      </c>
      <c r="D21" s="38"/>
      <c r="E21" s="38">
        <v>1202</v>
      </c>
      <c r="F21" s="38">
        <v>1067</v>
      </c>
      <c r="G21" s="38">
        <v>68</v>
      </c>
      <c r="H21" s="38"/>
      <c r="I21" s="38">
        <v>-4</v>
      </c>
      <c r="J21" s="38"/>
      <c r="K21" s="38">
        <v>5013</v>
      </c>
      <c r="L21" s="70"/>
    </row>
    <row r="22" spans="1:12" ht="20.149999999999999" customHeight="1">
      <c r="A22" s="446" t="s">
        <v>47</v>
      </c>
      <c r="B22" s="446"/>
      <c r="C22" s="41">
        <v>3245</v>
      </c>
      <c r="D22" s="41"/>
      <c r="E22" s="41">
        <v>1026</v>
      </c>
      <c r="F22" s="41">
        <v>1034</v>
      </c>
      <c r="G22" s="41">
        <v>96</v>
      </c>
      <c r="H22" s="41"/>
      <c r="I22" s="41">
        <v>6</v>
      </c>
      <c r="J22" s="41"/>
      <c r="K22" s="312">
        <v>5407</v>
      </c>
      <c r="L22" s="70"/>
    </row>
    <row r="23" spans="1:12" ht="20.149999999999999" customHeight="1">
      <c r="A23" s="444" t="s">
        <v>48</v>
      </c>
      <c r="B23" s="444"/>
      <c r="C23" s="38">
        <v>3145</v>
      </c>
      <c r="D23" s="38"/>
      <c r="E23" s="38">
        <v>1055</v>
      </c>
      <c r="F23" s="38">
        <v>1003</v>
      </c>
      <c r="G23" s="38">
        <v>38</v>
      </c>
      <c r="H23" s="38"/>
      <c r="I23" s="38">
        <v>1</v>
      </c>
      <c r="J23" s="38"/>
      <c r="K23" s="44">
        <v>5242</v>
      </c>
      <c r="L23" s="70"/>
    </row>
    <row r="24" spans="1:12" ht="20.149999999999999" customHeight="1">
      <c r="A24" s="446" t="s">
        <v>49</v>
      </c>
      <c r="B24" s="446"/>
      <c r="C24" s="41">
        <v>919</v>
      </c>
      <c r="D24" s="311" t="s">
        <v>197</v>
      </c>
      <c r="E24" s="41">
        <v>1194</v>
      </c>
      <c r="F24" s="41">
        <v>1030</v>
      </c>
      <c r="G24" s="41">
        <v>92</v>
      </c>
      <c r="H24" s="41"/>
      <c r="I24" s="41">
        <v>-3</v>
      </c>
      <c r="J24" s="41"/>
      <c r="K24" s="312">
        <v>3232</v>
      </c>
      <c r="L24" s="70"/>
    </row>
    <row r="25" spans="1:12" ht="20.149999999999999" customHeight="1">
      <c r="A25" s="444" t="s">
        <v>51</v>
      </c>
      <c r="B25" s="444"/>
      <c r="C25" s="38">
        <v>2545</v>
      </c>
      <c r="D25" s="38"/>
      <c r="E25" s="38">
        <v>1196</v>
      </c>
      <c r="F25" s="38">
        <v>1000</v>
      </c>
      <c r="G25" s="38">
        <v>12</v>
      </c>
      <c r="H25" s="38"/>
      <c r="I25" s="38">
        <v>-4</v>
      </c>
      <c r="J25" s="38"/>
      <c r="K25" s="44">
        <v>4749</v>
      </c>
      <c r="L25" s="70"/>
    </row>
    <row r="26" spans="1:12" ht="20.149999999999999" customHeight="1">
      <c r="A26" s="446" t="s">
        <v>52</v>
      </c>
      <c r="B26" s="446"/>
      <c r="C26" s="41">
        <v>2478</v>
      </c>
      <c r="D26" s="41"/>
      <c r="E26" s="41">
        <v>1247</v>
      </c>
      <c r="F26" s="41">
        <v>915</v>
      </c>
      <c r="G26" s="41"/>
      <c r="H26" s="41"/>
      <c r="I26" s="41">
        <v>198</v>
      </c>
      <c r="J26" s="41"/>
      <c r="K26" s="312">
        <v>4838</v>
      </c>
      <c r="L26" s="70"/>
    </row>
    <row r="27" spans="1:12" ht="20.149999999999999" customHeight="1">
      <c r="A27" s="444" t="s">
        <v>53</v>
      </c>
      <c r="B27" s="444"/>
      <c r="C27" s="38">
        <v>2978</v>
      </c>
      <c r="D27" s="38"/>
      <c r="E27" s="38">
        <v>1252</v>
      </c>
      <c r="F27" s="38">
        <v>867</v>
      </c>
      <c r="G27" s="38"/>
      <c r="H27" s="38"/>
      <c r="I27" s="38">
        <v>-219</v>
      </c>
      <c r="J27" s="38"/>
      <c r="K27" s="44">
        <v>4878</v>
      </c>
      <c r="L27" s="70"/>
    </row>
    <row r="28" spans="1:12" ht="20.149999999999999" customHeight="1">
      <c r="A28" s="446" t="s">
        <v>54</v>
      </c>
      <c r="B28" s="446"/>
      <c r="C28" s="41">
        <v>3095</v>
      </c>
      <c r="D28" s="41"/>
      <c r="E28" s="41">
        <v>1375</v>
      </c>
      <c r="F28" s="41">
        <v>808</v>
      </c>
      <c r="G28" s="41"/>
      <c r="H28" s="41"/>
      <c r="I28" s="41">
        <v>-265</v>
      </c>
      <c r="J28" s="41"/>
      <c r="K28" s="312">
        <v>5013</v>
      </c>
      <c r="L28" s="70"/>
    </row>
    <row r="29" spans="1:12" ht="20.149999999999999" customHeight="1">
      <c r="A29" s="444" t="s">
        <v>56</v>
      </c>
      <c r="B29" s="444"/>
      <c r="C29" s="38">
        <v>2926</v>
      </c>
      <c r="D29" s="38"/>
      <c r="E29" s="38">
        <v>1360</v>
      </c>
      <c r="F29" s="38">
        <v>761</v>
      </c>
      <c r="G29" s="38"/>
      <c r="H29" s="38"/>
      <c r="I29" s="38">
        <v>-22</v>
      </c>
      <c r="J29" s="38"/>
      <c r="K29" s="44">
        <v>5025</v>
      </c>
      <c r="L29" s="70"/>
    </row>
    <row r="30" spans="1:12" ht="20.149999999999999" customHeight="1" thickBot="1">
      <c r="A30" s="458" t="s">
        <v>57</v>
      </c>
      <c r="B30" s="458"/>
      <c r="C30" s="41">
        <v>4043</v>
      </c>
      <c r="D30" s="311" t="s">
        <v>188</v>
      </c>
      <c r="E30" s="41">
        <v>1391</v>
      </c>
      <c r="F30" s="41">
        <v>710</v>
      </c>
      <c r="G30" s="41"/>
      <c r="H30" s="41"/>
      <c r="I30" s="41">
        <v>73</v>
      </c>
      <c r="J30" s="41"/>
      <c r="K30" s="312">
        <v>6217</v>
      </c>
      <c r="L30" s="70"/>
    </row>
    <row r="31" spans="1:12" ht="77.150000000000006" customHeight="1">
      <c r="A31" s="26" t="s">
        <v>33</v>
      </c>
      <c r="B31" s="422" t="s">
        <v>414</v>
      </c>
      <c r="C31" s="449"/>
      <c r="D31" s="449"/>
      <c r="E31" s="449"/>
      <c r="F31" s="449"/>
      <c r="G31" s="449"/>
      <c r="H31" s="449"/>
      <c r="I31" s="449"/>
      <c r="J31" s="449"/>
      <c r="K31" s="449"/>
    </row>
    <row r="32" spans="1:12" ht="37.5" customHeight="1">
      <c r="A32" s="47" t="s">
        <v>197</v>
      </c>
      <c r="B32" s="422" t="s">
        <v>283</v>
      </c>
      <c r="C32" s="422"/>
      <c r="D32" s="422"/>
      <c r="E32" s="422"/>
      <c r="F32" s="422"/>
      <c r="G32" s="422"/>
      <c r="H32" s="422"/>
      <c r="I32" s="422"/>
      <c r="J32" s="422"/>
      <c r="K32" s="422"/>
    </row>
    <row r="33" spans="1:11" ht="38.15" customHeight="1">
      <c r="A33" s="47" t="s">
        <v>188</v>
      </c>
      <c r="B33" s="422" t="s">
        <v>200</v>
      </c>
      <c r="C33" s="422"/>
      <c r="D33" s="422"/>
      <c r="E33" s="422"/>
      <c r="F33" s="422"/>
      <c r="G33" s="422"/>
      <c r="H33" s="422"/>
      <c r="I33" s="422"/>
      <c r="J33" s="422"/>
      <c r="K33" s="422"/>
    </row>
  </sheetData>
  <mergeCells count="33">
    <mergeCell ref="A6:K6"/>
    <mergeCell ref="A7:K7"/>
    <mergeCell ref="A8:B8"/>
    <mergeCell ref="A14:B14"/>
    <mergeCell ref="A1:K1"/>
    <mergeCell ref="A2:K2"/>
    <mergeCell ref="A3:K3"/>
    <mergeCell ref="A4:K4"/>
    <mergeCell ref="A5:K5"/>
    <mergeCell ref="A12:B12"/>
    <mergeCell ref="A11:B11"/>
    <mergeCell ref="A9:B9"/>
    <mergeCell ref="A10:B10"/>
    <mergeCell ref="B32:K32"/>
    <mergeCell ref="B33:K33"/>
    <mergeCell ref="A20:B20"/>
    <mergeCell ref="A21:B21"/>
    <mergeCell ref="A22:B22"/>
    <mergeCell ref="A28:B28"/>
    <mergeCell ref="A29:B29"/>
    <mergeCell ref="A30:B30"/>
    <mergeCell ref="A26:B26"/>
    <mergeCell ref="A27:B27"/>
    <mergeCell ref="A18:B18"/>
    <mergeCell ref="A13:B13"/>
    <mergeCell ref="B31:K31"/>
    <mergeCell ref="A19:B19"/>
    <mergeCell ref="A15:B15"/>
    <mergeCell ref="A16:B16"/>
    <mergeCell ref="A17:B17"/>
    <mergeCell ref="A23:B23"/>
    <mergeCell ref="A24:B24"/>
    <mergeCell ref="A25:B25"/>
  </mergeCells>
  <phoneticPr fontId="14" type="noConversion"/>
  <hyperlinks>
    <hyperlink ref="A1" location="TdM!A1" display="Retour à la table des matières" xr:uid="{00000000-0004-0000-0600-000000000000}"/>
    <hyperlink ref="A1:K1" location="TM!A1" display="Retour à la table des matières" xr:uid="{BDDF98BA-2191-4CB1-B50C-E2A6D5526DA3}"/>
  </hyperlinks>
  <pageMargins left="0.43307086614173229" right="0.23622047244094491" top="0.74803149606299213" bottom="0.74803149606299213" header="0.31496062992125984" footer="0.31496062992125984"/>
  <pageSetup paperSize="5" scale="76" orientation="portrait" r:id="rId1"/>
  <ignoredErrors>
    <ignoredError sqref="A31 J8 A32:A33 D24:D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39</vt:i4>
      </vt:variant>
    </vt:vector>
  </HeadingPairs>
  <TitlesOfParts>
    <vt:vector size="79" baseType="lpstr">
      <vt:lpstr>TM</vt:lpstr>
      <vt:lpstr>Intro</vt:lpstr>
      <vt:lpstr>Modifications</vt:lpstr>
      <vt:lpstr>Ch1</vt:lpstr>
      <vt:lpstr>1</vt:lpstr>
      <vt:lpstr>2</vt:lpstr>
      <vt:lpstr>3</vt:lpstr>
      <vt:lpstr>4</vt:lpstr>
      <vt:lpstr>5</vt:lpstr>
      <vt:lpstr>6</vt:lpstr>
      <vt:lpstr>7</vt:lpstr>
      <vt:lpstr>8</vt:lpstr>
      <vt:lpstr>Ch2</vt:lpstr>
      <vt:lpstr>9</vt:lpstr>
      <vt:lpstr>10</vt:lpstr>
      <vt:lpstr>11</vt:lpstr>
      <vt:lpstr>12</vt:lpstr>
      <vt:lpstr>13</vt:lpstr>
      <vt:lpstr>14</vt:lpstr>
      <vt:lpstr>15</vt:lpstr>
      <vt:lpstr>16</vt:lpstr>
      <vt:lpstr>17</vt:lpstr>
      <vt:lpstr>18</vt:lpstr>
      <vt:lpstr>19</vt:lpstr>
      <vt:lpstr>20</vt:lpstr>
      <vt:lpstr>Validation_Ch2</vt:lpstr>
      <vt:lpstr>Ch3</vt:lpstr>
      <vt:lpstr>21</vt:lpstr>
      <vt:lpstr>22</vt:lpstr>
      <vt:lpstr>23</vt:lpstr>
      <vt:lpstr>Ch4</vt:lpstr>
      <vt:lpstr>24</vt:lpstr>
      <vt:lpstr>25</vt:lpstr>
      <vt:lpstr>26</vt:lpstr>
      <vt:lpstr>Ch5</vt:lpstr>
      <vt:lpstr>27</vt:lpstr>
      <vt:lpstr>28</vt:lpstr>
      <vt:lpstr>29</vt:lpstr>
      <vt:lpstr>30</vt:lpstr>
      <vt:lpstr>31</vt:lpstr>
      <vt:lpstr>'1'!Zone_d_impression</vt:lpstr>
      <vt:lpstr>'10'!Zone_d_impression</vt:lpstr>
      <vt:lpstr>'11'!Zone_d_impression</vt:lpstr>
      <vt:lpstr>'12'!Zone_d_impression</vt:lpstr>
      <vt:lpstr>'13'!Zone_d_impression</vt:lpstr>
      <vt:lpstr>'14'!Zone_d_impression</vt:lpstr>
      <vt:lpstr>'15'!Zone_d_impression</vt:lpstr>
      <vt:lpstr>'16'!Zone_d_impression</vt:lpstr>
      <vt:lpstr>'17'!Zone_d_impression</vt:lpstr>
      <vt:lpstr>'18'!Zone_d_impression</vt:lpstr>
      <vt:lpstr>'19'!Zone_d_impression</vt:lpstr>
      <vt:lpstr>'2'!Zone_d_impression</vt:lpstr>
      <vt:lpstr>'20'!Zone_d_impression</vt:lpstr>
      <vt:lpstr>'21'!Zone_d_impression</vt:lpstr>
      <vt:lpstr>'22'!Zone_d_impression</vt:lpstr>
      <vt:lpstr>'23'!Zone_d_impression</vt:lpstr>
      <vt:lpstr>'24'!Zone_d_impression</vt:lpstr>
      <vt:lpstr>'25'!Zone_d_impression</vt:lpstr>
      <vt:lpstr>'26'!Zone_d_impression</vt:lpstr>
      <vt:lpstr>'27'!Zone_d_impression</vt:lpstr>
      <vt:lpstr>'28'!Zone_d_impression</vt:lpstr>
      <vt:lpstr>'29'!Zone_d_impression</vt:lpstr>
      <vt:lpstr>'3'!Zone_d_impression</vt:lpstr>
      <vt:lpstr>'30'!Zone_d_impression</vt:lpstr>
      <vt:lpstr>'31'!Zone_d_impression</vt:lpstr>
      <vt:lpstr>'4'!Zone_d_impression</vt:lpstr>
      <vt:lpstr>'5'!Zone_d_impression</vt:lpstr>
      <vt:lpstr>'6'!Zone_d_impression</vt:lpstr>
      <vt:lpstr>'7'!Zone_d_impression</vt:lpstr>
      <vt:lpstr>'8'!Zone_d_impression</vt:lpstr>
      <vt:lpstr>'9'!Zone_d_impression</vt:lpstr>
      <vt:lpstr>'Ch1'!Zone_d_impression</vt:lpstr>
      <vt:lpstr>'Ch2'!Zone_d_impression</vt:lpstr>
      <vt:lpstr>'Ch3'!Zone_d_impression</vt:lpstr>
      <vt:lpstr>'Ch4'!Zone_d_impression</vt:lpstr>
      <vt:lpstr>'Ch5'!Zone_d_impression</vt:lpstr>
      <vt:lpstr>Intro!Zone_d_impression</vt:lpstr>
      <vt:lpstr>Modifications!Zone_d_impression</vt:lpstr>
      <vt:lpstr>TM!Zone_d_impression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Statistiques budgétaires du Québec - Mars 2026</dc:title>
  <dc:creator>MFQ</dc:creator>
  <cp:keywords>Statistiques; budgétaires; Mars 2026; gouvernement du Québec; ministère des Finances</cp:keywords>
  <cp:lastModifiedBy>Lévesque, Evelyne</cp:lastModifiedBy>
  <cp:lastPrinted>2026-03-15T17:53:27Z</cp:lastPrinted>
  <dcterms:created xsi:type="dcterms:W3CDTF">2021-11-03T13:27:01Z</dcterms:created>
  <dcterms:modified xsi:type="dcterms:W3CDTF">2026-04-13T19:21:03Z</dcterms:modified>
  <cp:category>Statistiques budgétaires du Québec - Budget 2026-2027</cp:category>
</cp:coreProperties>
</file>